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8_{45CDDDAF-9E24-4335-B330-384FCAAF25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tia pozitiei financiare" sheetId="2" r:id="rId1"/>
    <sheet name="Situatia rezultatului global" sheetId="3" r:id="rId2"/>
    <sheet name="Situatie fluxuri de trezorerie" sheetId="10" r:id="rId3"/>
  </sheets>
  <calcPr calcId="191029"/>
</workbook>
</file>

<file path=xl/calcChain.xml><?xml version="1.0" encoding="utf-8"?>
<calcChain xmlns="http://schemas.openxmlformats.org/spreadsheetml/2006/main">
  <c r="B25" i="10" l="1"/>
  <c r="D27" i="10"/>
  <c r="D11" i="10"/>
  <c r="D9" i="10"/>
  <c r="D16" i="3"/>
  <c r="D29" i="2"/>
  <c r="D30" i="2" s="1"/>
  <c r="D24" i="2"/>
  <c r="D15" i="2"/>
  <c r="D10" i="2"/>
  <c r="D16" i="2" s="1"/>
  <c r="B16" i="10"/>
</calcChain>
</file>

<file path=xl/sharedStrings.xml><?xml version="1.0" encoding="utf-8"?>
<sst xmlns="http://schemas.openxmlformats.org/spreadsheetml/2006/main" count="100" uniqueCount="88">
  <si>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</si>
  <si>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</si>
  <si>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</si>
  <si>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</si>
  <si>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</si>
  <si>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</si>
  <si>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</si>
  <si>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</si>
  <si>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</si>
  <si>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</si>
  <si>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</si>
  <si>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</si>
  <si>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</si>
  <si>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</si>
  <si>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</si>
  <si>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</si>
  <si>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</si>
  <si>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</si>
  <si>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</si>
  <si>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</si>
  <si>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</si>
  <si>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</si>
  <si>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</si>
  <si>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</si>
  <si>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</si>
  <si>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</si>
  <si>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</si>
  <si>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</si>
  <si>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</si>
  <si>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</si>
  <si>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</si>
  <si>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</si>
  <si>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Venituri din vinzari</t>
  </si>
  <si>
    <t>Alte venituri din exploatare</t>
  </si>
  <si>
    <t>Venituri aferente costurilor stocurilor de produse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</si>
  <si>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</si>
  <si>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</si>
  <si>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</si>
  <si>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</si>
  <si>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</si>
  <si>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</si>
  <si>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</si>
  <si>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</si>
  <si>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</si>
  <si>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</si>
  <si>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Situatia pozitiei financiare</t>
  </si>
  <si>
    <t>Situatia rezultatului global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</si>
  <si>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</si>
  <si>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</si>
  <si>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</si>
  <si>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</si>
  <si>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</si>
  <si>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</si>
  <si>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</si>
  <si>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</si>
  <si>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</si>
  <si>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</si>
  <si>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</si>
  <si>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Efectele variatiei ratei de schimb aferente numerarului si echivalentelor de numerar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</si>
  <si>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</si>
  <si>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</si>
  <si>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</si>
  <si>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</si>
  <si>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</si>
  <si>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</si>
  <si>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</si>
  <si>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</si>
  <si>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</si>
  <si>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</si>
  <si>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</si>
  <si>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</si>
  <si>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</si>
  <si>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</si>
  <si>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</si>
  <si>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Indicatori</t>
  </si>
  <si>
    <t>(sumele sunt exprimate in lei)</t>
  </si>
  <si>
    <t>Fluxuri de trezorerie</t>
  </si>
  <si>
    <t xml:space="preserve">     Incasarile de numerar din vanzarea de terenuri si cladiri, instalatii si echipamente, active necorporale si alte active pe termen lung</t>
  </si>
  <si>
    <t xml:space="preserve">     Dobanzi incasate </t>
  </si>
  <si>
    <t>31.12.2020</t>
  </si>
  <si>
    <t>31.12.2021</t>
  </si>
  <si>
    <t>Provizioane pe termen scurt</t>
  </si>
  <si>
    <t>31.12.2022</t>
  </si>
  <si>
    <t xml:space="preserve">     Impozit pe profit</t>
  </si>
  <si>
    <t xml:space="preserve">     Impozit pe dividende</t>
  </si>
  <si>
    <t xml:space="preserve">Venituri financiare  </t>
  </si>
  <si>
    <t>Cheltuieli financiare</t>
  </si>
  <si>
    <t>Excedent/deficit dupa finantare activitatea de investitii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</si>
</sst>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\ _l_e_i_-;\-* #,##0.00\ _l_e_i_-;_-* &quot;-&quot;??\ _l_e_i_-;_-@_-"/>
    <numFmt numFmtId="165" formatCode="#,##0;\-#,##0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b/>
      <sz val="10"/>
      <color theme="0"/>
      <name val="Trebuchet MS"/>
      <family val="2"/>
    </font>
    <font>
      <sz val="8"/>
      <name val="Calibri"/>
      <family val="2"/>
      <scheme val="minor"/>
    </font>
    <font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b/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2" fillId="0" borderId="0" xfId="0" applyFont="1"/>
    <xf numFmtId="41" fontId="6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/>
    </xf>
    <xf numFmtId="14" fontId="9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/>
    <xf numFmtId="0" fontId="9" fillId="0" borderId="0" xfId="1" applyFont="1" applyAlignment="1">
      <alignment horizontal="center"/>
    </xf>
    <xf numFmtId="3" fontId="6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11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top" wrapText="1"/>
    </xf>
    <xf numFmtId="37" fontId="4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165" fontId="6" fillId="0" borderId="3" xfId="0" applyNumberFormat="1" applyFont="1" applyBorder="1" applyAlignment="1">
      <alignment horizontal="right" vertical="top" wrapText="1"/>
    </xf>
    <xf numFmtId="0" fontId="14" fillId="0" borderId="3" xfId="0" applyFont="1" applyBorder="1" applyAlignment="1">
      <alignment horizontal="left" vertical="top" wrapText="1"/>
    </xf>
    <xf numFmtId="165" fontId="14" fillId="0" borderId="3" xfId="0" applyNumberFormat="1" applyFont="1" applyBorder="1" applyAlignment="1">
      <alignment horizontal="right" vertical="top" wrapText="1"/>
    </xf>
    <xf numFmtId="41" fontId="14" fillId="0" borderId="0" xfId="0" applyNumberFormat="1" applyFont="1" applyAlignment="1">
      <alignment horizontal="right" vertical="top" wrapText="1"/>
    </xf>
    <xf numFmtId="41" fontId="2" fillId="0" borderId="0" xfId="0" applyNumberFormat="1" applyFont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18"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33" formatCode="_(* #,##0_);_(* \(#,##0\);_(* &quot;-&quot;_);_(@_)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65" formatCode="#,##0;\-#,##0"/>
      <alignment horizontal="right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Trebuchet MS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name val="Trebuchet MS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Trebuchet M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D40" totalsRowShown="0" headerRowDxfId="17" dataDxfId="16">
  <tableColumns count="4">
    <tableColumn id="1" xr3:uid="{00000000-0010-0000-0000-000001000000}" name="Indicatori" dataDxfId="15"/>
    <tableColumn id="4" xr3:uid="{00000000-0010-0000-0000-000004000000}" name="31.12.2020" dataDxfId="14"/>
    <tableColumn id="2" xr3:uid="{00000000-0010-0000-0000-000002000000}" name="31.12.2021" dataDxfId="13"/>
    <tableColumn id="3" xr3:uid="{5ACEE83B-59B7-4B2E-BE91-F80328F253BB}" name="31.12.2022" dataDxfId="1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4:D19" totalsRowShown="0" headerRowDxfId="11" dataDxfId="10">
  <tableColumns count="4">
    <tableColumn id="1" xr3:uid="{00000000-0010-0000-0100-000001000000}" name="Indicatori" dataDxfId="9"/>
    <tableColumn id="2" xr3:uid="{00000000-0010-0000-0100-000002000000}" name="31.12.2020" dataDxfId="8"/>
    <tableColumn id="5" xr3:uid="{00000000-0010-0000-0100-000005000000}" name="31.12.2021" dataDxfId="7"/>
    <tableColumn id="3" xr3:uid="{7C31632F-27ED-4CC9-81CE-D78E00BE5CA7}" name="31.12.2022" dataDxfId="6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4:D36" totalsRowShown="0" headerRowDxfId="5" dataDxfId="4">
  <tableColumns count="4">
    <tableColumn id="1" xr3:uid="{00000000-0010-0000-0200-000001000000}" name="Indicatori" dataDxfId="3"/>
    <tableColumn id="5" xr3:uid="{00000000-0010-0000-0200-000005000000}" name="31.12.2020" dataDxfId="2"/>
    <tableColumn id="2" xr3:uid="{00000000-0010-0000-0200-000002000000}" name="31.12.2021" dataDxfId="1"/>
    <tableColumn id="3" xr3:uid="{9A4B5C1A-03E9-44DB-9E01-8E8FC6F708AC}" name="31.12.2022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topLeftCell="A4" workbookViewId="0">
      <selection activeCell="J19" sqref="J19"/>
    </sheetView>
  </sheetViews>
  <sheetFormatPr defaultColWidth="9.109375" defaultRowHeight="14.4" x14ac:dyDescent="0.35"/>
  <cols>
    <col min="1" max="1" width="32.109375" style="3" bestFit="1" customWidth="1"/>
    <col min="2" max="2" width="13.88671875" style="3" bestFit="1" customWidth="1"/>
    <col min="3" max="3" width="12.33203125" style="3" bestFit="1" customWidth="1"/>
    <col min="4" max="4" width="14.5546875" style="3" customWidth="1"/>
    <col min="5" max="5" width="11.109375" style="3" bestFit="1" customWidth="1"/>
    <col min="6" max="16384" width="9.109375" style="3"/>
  </cols>
  <sheetData>
    <row r="1" spans="1:4" x14ac:dyDescent="0.35">
      <c r="A1" s="3" t="s">
        <v>45</v>
      </c>
    </row>
    <row r="2" spans="1:4" x14ac:dyDescent="0.35">
      <c r="A2" s="15" t="s">
        <v>75</v>
      </c>
    </row>
    <row r="5" spans="1:4" x14ac:dyDescent="0.35">
      <c r="A5" s="5" t="s">
        <v>74</v>
      </c>
      <c r="B5" s="6" t="s">
        <v>79</v>
      </c>
      <c r="C5" s="6" t="s">
        <v>80</v>
      </c>
      <c r="D5" s="27" t="s">
        <v>82</v>
      </c>
    </row>
    <row r="6" spans="1:4" x14ac:dyDescent="0.35">
      <c r="A6" s="7" t="s">
        <v>0</v>
      </c>
      <c r="D6" s="27"/>
    </row>
    <row r="7" spans="1:4" x14ac:dyDescent="0.35">
      <c r="A7" s="8" t="s">
        <v>1</v>
      </c>
      <c r="D7" s="27"/>
    </row>
    <row r="8" spans="1:4" x14ac:dyDescent="0.35">
      <c r="A8" s="9" t="s">
        <v>2</v>
      </c>
      <c r="B8" s="10">
        <v>467880779</v>
      </c>
      <c r="C8" s="10">
        <v>480544567</v>
      </c>
      <c r="D8" s="10">
        <v>496810361</v>
      </c>
    </row>
    <row r="9" spans="1:4" x14ac:dyDescent="0.35">
      <c r="A9" s="9" t="s">
        <v>3</v>
      </c>
      <c r="B9" s="10">
        <v>19709606</v>
      </c>
      <c r="C9" s="10">
        <v>29839764</v>
      </c>
      <c r="D9" s="10">
        <v>35795943</v>
      </c>
    </row>
    <row r="10" spans="1:4" x14ac:dyDescent="0.35">
      <c r="A10" s="8" t="s">
        <v>4</v>
      </c>
      <c r="B10" s="11">
        <v>487590385</v>
      </c>
      <c r="C10" s="11">
        <v>510384331</v>
      </c>
      <c r="D10" s="11">
        <f>D8+D9</f>
        <v>532606304</v>
      </c>
    </row>
    <row r="11" spans="1:4" x14ac:dyDescent="0.35">
      <c r="A11" s="8" t="s">
        <v>5</v>
      </c>
      <c r="B11" s="10"/>
      <c r="C11" s="10"/>
      <c r="D11" s="11"/>
    </row>
    <row r="12" spans="1:4" x14ac:dyDescent="0.35">
      <c r="A12" s="9" t="s">
        <v>6</v>
      </c>
      <c r="B12" s="10">
        <v>108691209</v>
      </c>
      <c r="C12" s="10">
        <v>106017774</v>
      </c>
      <c r="D12" s="10">
        <v>122494428</v>
      </c>
    </row>
    <row r="13" spans="1:4" x14ac:dyDescent="0.35">
      <c r="A13" s="9" t="s">
        <v>7</v>
      </c>
      <c r="B13" s="10">
        <v>260388767</v>
      </c>
      <c r="C13" s="10">
        <v>276876198</v>
      </c>
      <c r="D13" s="10">
        <v>199646249</v>
      </c>
    </row>
    <row r="14" spans="1:4" x14ac:dyDescent="0.35">
      <c r="A14" s="9" t="s">
        <v>8</v>
      </c>
      <c r="B14" s="10">
        <v>6329458</v>
      </c>
      <c r="C14" s="10">
        <v>2111377</v>
      </c>
      <c r="D14" s="10">
        <v>1727454</v>
      </c>
    </row>
    <row r="15" spans="1:4" x14ac:dyDescent="0.35">
      <c r="A15" s="8" t="s">
        <v>9</v>
      </c>
      <c r="B15" s="11">
        <v>375409434</v>
      </c>
      <c r="C15" s="11">
        <v>385005349</v>
      </c>
      <c r="D15" s="11">
        <f>D12+D13+D14</f>
        <v>323868131</v>
      </c>
    </row>
    <row r="16" spans="1:4" x14ac:dyDescent="0.35">
      <c r="A16" s="8" t="s">
        <v>10</v>
      </c>
      <c r="B16" s="12">
        <v>862999818</v>
      </c>
      <c r="C16" s="12">
        <v>895389680</v>
      </c>
      <c r="D16" s="11">
        <f>D10+D15</f>
        <v>856474435</v>
      </c>
    </row>
    <row r="17" spans="1:5" x14ac:dyDescent="0.35">
      <c r="A17" s="8" t="s">
        <v>11</v>
      </c>
      <c r="B17" s="10"/>
      <c r="C17" s="10"/>
      <c r="D17" s="11"/>
    </row>
    <row r="18" spans="1:5" x14ac:dyDescent="0.35">
      <c r="A18" s="8" t="s">
        <v>12</v>
      </c>
      <c r="B18" s="10"/>
      <c r="C18" s="10"/>
      <c r="D18" s="11"/>
    </row>
    <row r="19" spans="1:5" x14ac:dyDescent="0.35">
      <c r="A19" s="9" t="s">
        <v>13</v>
      </c>
      <c r="B19" s="10">
        <v>66103990</v>
      </c>
      <c r="C19" s="10">
        <v>98202289</v>
      </c>
      <c r="D19" s="10">
        <v>86067391</v>
      </c>
    </row>
    <row r="20" spans="1:5" x14ac:dyDescent="0.35">
      <c r="A20" s="9" t="s">
        <v>14</v>
      </c>
      <c r="B20" s="10">
        <v>95568514</v>
      </c>
      <c r="C20" s="10">
        <v>87163549</v>
      </c>
      <c r="D20" s="10">
        <v>34008116</v>
      </c>
    </row>
    <row r="21" spans="1:5" x14ac:dyDescent="0.35">
      <c r="A21" s="9" t="s">
        <v>15</v>
      </c>
      <c r="B21" s="10">
        <v>11189134</v>
      </c>
      <c r="C21" s="10">
        <v>9611682</v>
      </c>
      <c r="D21" s="10">
        <v>8280670</v>
      </c>
    </row>
    <row r="22" spans="1:5" x14ac:dyDescent="0.35">
      <c r="A22" s="9" t="s">
        <v>81</v>
      </c>
      <c r="B22" s="10">
        <v>13528900</v>
      </c>
      <c r="C22" s="10">
        <v>3853530</v>
      </c>
      <c r="D22" s="10">
        <v>6679335</v>
      </c>
    </row>
    <row r="23" spans="1:5" x14ac:dyDescent="0.35">
      <c r="A23" s="9" t="s">
        <v>16</v>
      </c>
      <c r="B23" s="10">
        <v>306289</v>
      </c>
      <c r="C23" s="10">
        <v>306289</v>
      </c>
      <c r="D23" s="10">
        <v>306289</v>
      </c>
    </row>
    <row r="24" spans="1:5" x14ac:dyDescent="0.35">
      <c r="A24" s="8" t="s">
        <v>17</v>
      </c>
      <c r="B24" s="11">
        <v>186696827</v>
      </c>
      <c r="C24" s="11">
        <v>199137339</v>
      </c>
      <c r="D24" s="11">
        <f>D19+D20+D21+D22+D23</f>
        <v>135341801</v>
      </c>
    </row>
    <row r="25" spans="1:5" x14ac:dyDescent="0.35">
      <c r="A25" s="8" t="s">
        <v>18</v>
      </c>
      <c r="B25" s="10"/>
      <c r="C25" s="10"/>
      <c r="D25" s="11"/>
    </row>
    <row r="26" spans="1:5" x14ac:dyDescent="0.35">
      <c r="A26" s="9" t="s">
        <v>16</v>
      </c>
      <c r="B26" s="10">
        <v>2466591</v>
      </c>
      <c r="C26" s="10">
        <v>2160302</v>
      </c>
      <c r="D26" s="11">
        <v>1857322</v>
      </c>
    </row>
    <row r="27" spans="1:5" x14ac:dyDescent="0.35">
      <c r="A27" s="9" t="s">
        <v>19</v>
      </c>
      <c r="B27" s="10">
        <v>31119874</v>
      </c>
      <c r="C27" s="10">
        <v>31483086</v>
      </c>
      <c r="D27" s="11">
        <v>30871210</v>
      </c>
    </row>
    <row r="28" spans="1:5" x14ac:dyDescent="0.35">
      <c r="A28" s="9" t="s">
        <v>14</v>
      </c>
      <c r="B28" s="10">
        <v>65444478</v>
      </c>
      <c r="C28" s="10">
        <v>57617153</v>
      </c>
      <c r="D28" s="11">
        <v>46973501</v>
      </c>
    </row>
    <row r="29" spans="1:5" x14ac:dyDescent="0.35">
      <c r="A29" s="8" t="s">
        <v>20</v>
      </c>
      <c r="B29" s="11">
        <v>99030943</v>
      </c>
      <c r="C29" s="11">
        <v>91260541</v>
      </c>
      <c r="D29" s="11">
        <f>D26+D27+D28</f>
        <v>79702033</v>
      </c>
    </row>
    <row r="30" spans="1:5" x14ac:dyDescent="0.35">
      <c r="A30" s="8" t="s">
        <v>21</v>
      </c>
      <c r="B30" s="12">
        <v>285727770</v>
      </c>
      <c r="C30" s="12">
        <v>290397880</v>
      </c>
      <c r="D30" s="11">
        <f>D29+D24</f>
        <v>215043834</v>
      </c>
      <c r="E30" s="16"/>
    </row>
    <row r="31" spans="1:5" x14ac:dyDescent="0.35">
      <c r="A31" s="8" t="s">
        <v>22</v>
      </c>
      <c r="B31" s="10"/>
      <c r="C31" s="10"/>
      <c r="D31" s="11"/>
    </row>
    <row r="32" spans="1:5" x14ac:dyDescent="0.35">
      <c r="A32" s="8" t="s">
        <v>23</v>
      </c>
      <c r="B32" s="11">
        <v>264835156</v>
      </c>
      <c r="C32" s="11">
        <v>264835156</v>
      </c>
      <c r="D32" s="11">
        <v>264835156</v>
      </c>
    </row>
    <row r="33" spans="1:4" x14ac:dyDescent="0.35">
      <c r="A33" s="9" t="s">
        <v>24</v>
      </c>
      <c r="B33" s="10">
        <v>116636526</v>
      </c>
      <c r="C33" s="10">
        <v>114150766</v>
      </c>
      <c r="D33" s="11">
        <v>111164239</v>
      </c>
    </row>
    <row r="34" spans="1:4" x14ac:dyDescent="0.35">
      <c r="A34" s="9" t="s">
        <v>25</v>
      </c>
      <c r="B34" s="10">
        <v>13426761</v>
      </c>
      <c r="C34" s="10">
        <v>13426761</v>
      </c>
      <c r="D34" s="11">
        <v>13426761</v>
      </c>
    </row>
    <row r="35" spans="1:4" x14ac:dyDescent="0.35">
      <c r="A35" s="9" t="s">
        <v>26</v>
      </c>
      <c r="B35" s="10">
        <v>231136239</v>
      </c>
      <c r="C35" s="10">
        <v>259154126</v>
      </c>
      <c r="D35" s="11">
        <v>292168005</v>
      </c>
    </row>
    <row r="36" spans="1:4" x14ac:dyDescent="0.35">
      <c r="A36" s="9" t="s">
        <v>27</v>
      </c>
      <c r="B36" s="30">
        <v>-60698493</v>
      </c>
      <c r="C36" s="30">
        <v>-51212323</v>
      </c>
      <c r="D36" s="31">
        <v>-48153421</v>
      </c>
    </row>
    <row r="37" spans="1:4" x14ac:dyDescent="0.35">
      <c r="A37" s="9" t="s">
        <v>28</v>
      </c>
      <c r="B37" s="30">
        <v>-14452190</v>
      </c>
      <c r="C37" s="30">
        <v>-25302090</v>
      </c>
      <c r="D37" s="31">
        <v>-30523566</v>
      </c>
    </row>
    <row r="38" spans="1:4" x14ac:dyDescent="0.35">
      <c r="A38" s="9" t="s">
        <v>29</v>
      </c>
      <c r="B38" s="10">
        <v>26388049</v>
      </c>
      <c r="C38" s="10">
        <v>29939404</v>
      </c>
      <c r="D38" s="11">
        <v>38513427</v>
      </c>
    </row>
    <row r="39" spans="1:4" x14ac:dyDescent="0.35">
      <c r="A39" s="8" t="s">
        <v>30</v>
      </c>
      <c r="B39" s="11">
        <v>577272048</v>
      </c>
      <c r="C39" s="11">
        <v>604991800</v>
      </c>
      <c r="D39" s="11">
        <v>641430601</v>
      </c>
    </row>
    <row r="40" spans="1:4" x14ac:dyDescent="0.35">
      <c r="A40" s="8" t="s">
        <v>31</v>
      </c>
      <c r="B40" s="11">
        <v>862999818</v>
      </c>
      <c r="C40" s="11">
        <v>895389680</v>
      </c>
      <c r="D40" s="11">
        <v>856474435</v>
      </c>
    </row>
  </sheetData>
  <phoneticPr fontId="10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>
      <selection activeCell="D16" sqref="D16"/>
    </sheetView>
  </sheetViews>
  <sheetFormatPr defaultColWidth="9.109375" defaultRowHeight="14.4" x14ac:dyDescent="0.35"/>
  <cols>
    <col min="1" max="1" width="53.33203125" style="3" bestFit="1" customWidth="1"/>
    <col min="2" max="3" width="13.109375" style="3" bestFit="1" customWidth="1"/>
    <col min="4" max="4" width="14.6640625" style="3" customWidth="1"/>
    <col min="5" max="16384" width="9.109375" style="3"/>
  </cols>
  <sheetData>
    <row r="1" spans="1:4" x14ac:dyDescent="0.35">
      <c r="A1" s="3" t="s">
        <v>46</v>
      </c>
    </row>
    <row r="2" spans="1:4" x14ac:dyDescent="0.35">
      <c r="A2" s="15" t="s">
        <v>75</v>
      </c>
    </row>
    <row r="3" spans="1:4" x14ac:dyDescent="0.35">
      <c r="A3" s="1"/>
    </row>
    <row r="4" spans="1:4" x14ac:dyDescent="0.35">
      <c r="A4" s="13" t="s">
        <v>74</v>
      </c>
      <c r="B4" s="26" t="s">
        <v>79</v>
      </c>
      <c r="C4" s="26" t="s">
        <v>80</v>
      </c>
      <c r="D4" s="28" t="s">
        <v>82</v>
      </c>
    </row>
    <row r="5" spans="1:4" x14ac:dyDescent="0.35">
      <c r="A5" s="3" t="s">
        <v>32</v>
      </c>
      <c r="B5" s="16">
        <v>340424276</v>
      </c>
      <c r="C5" s="16">
        <v>366209065</v>
      </c>
      <c r="D5" s="16">
        <v>482666811</v>
      </c>
    </row>
    <row r="6" spans="1:4" x14ac:dyDescent="0.35">
      <c r="A6" s="3" t="s">
        <v>33</v>
      </c>
      <c r="B6" s="16">
        <v>36062333</v>
      </c>
      <c r="C6" s="16">
        <v>37378976</v>
      </c>
      <c r="D6" s="16">
        <v>26874232</v>
      </c>
    </row>
    <row r="7" spans="1:4" x14ac:dyDescent="0.35">
      <c r="A7" s="3" t="s">
        <v>34</v>
      </c>
      <c r="B7" s="16">
        <v>23676949</v>
      </c>
      <c r="C7" s="16">
        <v>711939</v>
      </c>
      <c r="D7" s="16">
        <v>11689110</v>
      </c>
    </row>
    <row r="8" spans="1:4" x14ac:dyDescent="0.35">
      <c r="A8" s="3" t="s">
        <v>35</v>
      </c>
      <c r="B8" s="16">
        <v>6351872</v>
      </c>
      <c r="C8" s="16">
        <v>10547830</v>
      </c>
      <c r="D8" s="16">
        <v>13779091</v>
      </c>
    </row>
    <row r="9" spans="1:4" x14ac:dyDescent="0.35">
      <c r="A9" s="3" t="s">
        <v>36</v>
      </c>
      <c r="B9" s="16">
        <v>131864599</v>
      </c>
      <c r="C9" s="16">
        <v>147681728</v>
      </c>
      <c r="D9" s="16">
        <v>177117257</v>
      </c>
    </row>
    <row r="10" spans="1:4" x14ac:dyDescent="0.35">
      <c r="A10" s="3" t="s">
        <v>37</v>
      </c>
      <c r="B10" s="16">
        <v>111822960</v>
      </c>
      <c r="C10" s="16">
        <v>114906311</v>
      </c>
      <c r="D10" s="16">
        <v>129620059</v>
      </c>
    </row>
    <row r="11" spans="1:4" x14ac:dyDescent="0.35">
      <c r="A11" s="3" t="s">
        <v>38</v>
      </c>
      <c r="B11" s="16">
        <v>21794224</v>
      </c>
      <c r="C11" s="16">
        <v>24124432</v>
      </c>
      <c r="D11" s="16">
        <v>21966575</v>
      </c>
    </row>
    <row r="12" spans="1:4" x14ac:dyDescent="0.35">
      <c r="A12" s="3" t="s">
        <v>39</v>
      </c>
      <c r="B12" s="16">
        <v>107332654</v>
      </c>
      <c r="C12" s="16">
        <v>94100711</v>
      </c>
      <c r="D12" s="16">
        <v>160602482</v>
      </c>
    </row>
    <row r="13" spans="1:4" x14ac:dyDescent="0.35">
      <c r="A13" s="3" t="s">
        <v>40</v>
      </c>
      <c r="B13" s="16">
        <v>33700993</v>
      </c>
      <c r="C13" s="16">
        <v>34034628</v>
      </c>
      <c r="D13" s="16">
        <v>45702871</v>
      </c>
    </row>
    <row r="14" spans="1:4" x14ac:dyDescent="0.35">
      <c r="A14" s="3" t="s">
        <v>85</v>
      </c>
      <c r="B14" s="16">
        <v>2358</v>
      </c>
      <c r="C14" s="16">
        <v>3557</v>
      </c>
      <c r="D14" s="16">
        <v>1437</v>
      </c>
    </row>
    <row r="15" spans="1:4" x14ac:dyDescent="0.35">
      <c r="A15" s="3" t="s">
        <v>86</v>
      </c>
      <c r="B15" s="16">
        <v>5373894</v>
      </c>
      <c r="C15" s="16">
        <v>3735569</v>
      </c>
      <c r="D15" s="16">
        <v>3801078</v>
      </c>
    </row>
    <row r="16" spans="1:4" x14ac:dyDescent="0.35">
      <c r="A16" s="3" t="s">
        <v>41</v>
      </c>
      <c r="B16" s="16">
        <v>-5371536</v>
      </c>
      <c r="C16" s="16">
        <v>-3732012</v>
      </c>
      <c r="D16" s="16">
        <f>D17-D13</f>
        <v>-3799641</v>
      </c>
    </row>
    <row r="17" spans="1:4" x14ac:dyDescent="0.35">
      <c r="A17" s="3" t="s">
        <v>42</v>
      </c>
      <c r="B17" s="16">
        <v>28329456</v>
      </c>
      <c r="C17" s="16">
        <v>30302616</v>
      </c>
      <c r="D17" s="16">
        <v>41903230</v>
      </c>
    </row>
    <row r="18" spans="1:4" x14ac:dyDescent="0.35">
      <c r="A18" s="3" t="s">
        <v>43</v>
      </c>
      <c r="B18" s="16">
        <v>1941407</v>
      </c>
      <c r="C18" s="16">
        <v>363212</v>
      </c>
      <c r="D18" s="16">
        <v>3389803</v>
      </c>
    </row>
    <row r="19" spans="1:4" x14ac:dyDescent="0.35">
      <c r="A19" s="3" t="s">
        <v>44</v>
      </c>
      <c r="B19" s="16">
        <v>26388049</v>
      </c>
      <c r="C19" s="16">
        <v>29939404</v>
      </c>
      <c r="D19" s="16">
        <v>38513427</v>
      </c>
    </row>
    <row r="21" spans="1:4" x14ac:dyDescent="0.35">
      <c r="B21" s="16"/>
      <c r="C21" s="16"/>
      <c r="D21" s="16"/>
    </row>
    <row r="22" spans="1:4" x14ac:dyDescent="0.35">
      <c r="B22" s="16"/>
      <c r="C22" s="16"/>
      <c r="D22" s="16"/>
    </row>
  </sheetData>
  <phoneticPr fontId="10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topLeftCell="A13" workbookViewId="0">
      <selection activeCell="E34" sqref="E34"/>
    </sheetView>
  </sheetViews>
  <sheetFormatPr defaultColWidth="9.109375" defaultRowHeight="14.4" x14ac:dyDescent="0.35"/>
  <cols>
    <col min="1" max="1" width="53.109375" style="21" bestFit="1" customWidth="1"/>
    <col min="2" max="3" width="13.33203125" style="17" bestFit="1" customWidth="1"/>
    <col min="4" max="4" width="13.33203125" style="3" bestFit="1" customWidth="1"/>
    <col min="5" max="5" width="9.109375" style="3"/>
    <col min="6" max="7" width="11.6640625" style="3" bestFit="1" customWidth="1"/>
    <col min="8" max="16384" width="9.109375" style="3"/>
  </cols>
  <sheetData>
    <row r="1" spans="1:4" x14ac:dyDescent="0.35">
      <c r="A1" s="3" t="s">
        <v>76</v>
      </c>
    </row>
    <row r="2" spans="1:4" x14ac:dyDescent="0.35">
      <c r="A2" s="15" t="s">
        <v>75</v>
      </c>
    </row>
    <row r="3" spans="1:4" x14ac:dyDescent="0.35">
      <c r="A3" s="2"/>
    </row>
    <row r="4" spans="1:4" x14ac:dyDescent="0.35">
      <c r="A4" s="18" t="s">
        <v>74</v>
      </c>
      <c r="B4" s="19" t="s">
        <v>79</v>
      </c>
      <c r="C4" s="20" t="s">
        <v>80</v>
      </c>
      <c r="D4" s="29" t="s">
        <v>82</v>
      </c>
    </row>
    <row r="5" spans="1:4" x14ac:dyDescent="0.35">
      <c r="A5" s="22" t="s">
        <v>47</v>
      </c>
      <c r="D5" s="27"/>
    </row>
    <row r="6" spans="1:4" ht="28.8" x14ac:dyDescent="0.35">
      <c r="A6" s="22" t="s">
        <v>48</v>
      </c>
      <c r="B6" s="17">
        <v>427579788</v>
      </c>
      <c r="C6" s="17">
        <v>371138308</v>
      </c>
      <c r="D6" s="17">
        <v>556760499</v>
      </c>
    </row>
    <row r="7" spans="1:4" ht="28.8" x14ac:dyDescent="0.35">
      <c r="A7" s="22" t="s">
        <v>49</v>
      </c>
      <c r="B7" s="14">
        <v>82</v>
      </c>
      <c r="C7" s="14">
        <v>2176266</v>
      </c>
      <c r="D7" s="17">
        <v>148813</v>
      </c>
    </row>
    <row r="8" spans="1:4" x14ac:dyDescent="0.35">
      <c r="A8" s="22" t="s">
        <v>50</v>
      </c>
      <c r="B8" s="4">
        <v>-190865262</v>
      </c>
      <c r="C8" s="4">
        <v>-180971325</v>
      </c>
      <c r="D8" s="4">
        <v>-284295073</v>
      </c>
    </row>
    <row r="9" spans="1:4" ht="28.8" x14ac:dyDescent="0.35">
      <c r="A9" s="22" t="s">
        <v>51</v>
      </c>
      <c r="B9" s="4">
        <v>-101298761</v>
      </c>
      <c r="C9" s="4">
        <v>-106646867</v>
      </c>
      <c r="D9" s="4">
        <f>-117871653</f>
        <v>-117871653</v>
      </c>
    </row>
    <row r="10" spans="1:4" x14ac:dyDescent="0.35">
      <c r="A10" s="22" t="s">
        <v>52</v>
      </c>
      <c r="C10" s="4">
        <v>-3813328</v>
      </c>
      <c r="D10" s="4">
        <v>-7795043</v>
      </c>
    </row>
    <row r="11" spans="1:4" x14ac:dyDescent="0.35">
      <c r="A11" s="22" t="s">
        <v>53</v>
      </c>
      <c r="B11" s="4">
        <v>-32449097</v>
      </c>
      <c r="C11" s="4">
        <v>-27978703</v>
      </c>
      <c r="D11" s="4">
        <f>-32944087</f>
        <v>-32944087</v>
      </c>
    </row>
    <row r="12" spans="1:4" x14ac:dyDescent="0.35">
      <c r="A12" s="22" t="s">
        <v>54</v>
      </c>
      <c r="B12" s="4">
        <v>-1572909</v>
      </c>
      <c r="C12" s="4">
        <v>-2318167</v>
      </c>
      <c r="D12" s="4">
        <v>-656470</v>
      </c>
    </row>
    <row r="13" spans="1:4" x14ac:dyDescent="0.35">
      <c r="A13" s="22" t="s">
        <v>55</v>
      </c>
      <c r="B13" s="17">
        <v>101393842</v>
      </c>
      <c r="C13" s="17">
        <v>51586184</v>
      </c>
      <c r="D13" s="4">
        <v>113346987</v>
      </c>
    </row>
    <row r="14" spans="1:4" x14ac:dyDescent="0.35">
      <c r="A14" s="22" t="s">
        <v>56</v>
      </c>
      <c r="B14" s="17">
        <v>2358</v>
      </c>
      <c r="C14" s="17">
        <v>3557</v>
      </c>
      <c r="D14" s="4">
        <v>1437</v>
      </c>
    </row>
    <row r="15" spans="1:4" x14ac:dyDescent="0.35">
      <c r="A15" s="22" t="s">
        <v>57</v>
      </c>
      <c r="B15" s="4">
        <v>-5062713</v>
      </c>
      <c r="C15" s="4">
        <v>-3541084</v>
      </c>
      <c r="D15" s="4">
        <v>-3696552</v>
      </c>
    </row>
    <row r="16" spans="1:4" x14ac:dyDescent="0.35">
      <c r="A16" s="22" t="s">
        <v>83</v>
      </c>
      <c r="B16" s="4">
        <f>-205735-2075882</f>
        <v>-2281617</v>
      </c>
      <c r="C16" s="4">
        <v>-3519930</v>
      </c>
      <c r="D16" s="4">
        <v>-4080410</v>
      </c>
    </row>
    <row r="17" spans="1:7" x14ac:dyDescent="0.35">
      <c r="A17" s="33" t="s">
        <v>84</v>
      </c>
      <c r="B17" s="34"/>
      <c r="C17" s="4">
        <v>-91153</v>
      </c>
      <c r="D17" s="4">
        <v>-10945</v>
      </c>
    </row>
    <row r="18" spans="1:7" ht="28.8" x14ac:dyDescent="0.35">
      <c r="A18" s="22" t="s">
        <v>58</v>
      </c>
      <c r="B18" s="4"/>
      <c r="C18" s="4"/>
      <c r="D18" s="4"/>
    </row>
    <row r="19" spans="1:7" x14ac:dyDescent="0.35">
      <c r="A19" s="23" t="s">
        <v>59</v>
      </c>
      <c r="B19" s="4">
        <v>94051870</v>
      </c>
      <c r="C19" s="4">
        <v>44437574</v>
      </c>
      <c r="D19" s="4">
        <v>105560517</v>
      </c>
    </row>
    <row r="20" spans="1:7" x14ac:dyDescent="0.35">
      <c r="A20" s="22" t="s">
        <v>60</v>
      </c>
      <c r="B20" s="4"/>
      <c r="C20" s="4"/>
      <c r="D20" s="4"/>
    </row>
    <row r="21" spans="1:7" ht="43.2" x14ac:dyDescent="0.35">
      <c r="A21" s="22" t="s">
        <v>77</v>
      </c>
      <c r="B21" s="17">
        <v>0</v>
      </c>
      <c r="C21" s="17">
        <v>0</v>
      </c>
      <c r="D21" s="32">
        <v>0</v>
      </c>
    </row>
    <row r="22" spans="1:7" ht="43.2" x14ac:dyDescent="0.35">
      <c r="A22" s="22" t="s">
        <v>61</v>
      </c>
      <c r="B22" s="4">
        <v>-47987016</v>
      </c>
      <c r="C22" s="4">
        <v>-29052189</v>
      </c>
      <c r="D22" s="4">
        <v>-39879555</v>
      </c>
    </row>
    <row r="23" spans="1:7" x14ac:dyDescent="0.35">
      <c r="A23" s="22" t="s">
        <v>78</v>
      </c>
      <c r="B23" s="4"/>
      <c r="C23" s="4"/>
      <c r="D23" s="4"/>
    </row>
    <row r="24" spans="1:7" x14ac:dyDescent="0.35">
      <c r="A24" s="24" t="s">
        <v>62</v>
      </c>
      <c r="B24" s="4">
        <v>-47987016</v>
      </c>
      <c r="C24" s="4">
        <v>-29052189</v>
      </c>
      <c r="D24" s="4">
        <v>-39879555</v>
      </c>
    </row>
    <row r="25" spans="1:7" x14ac:dyDescent="0.35">
      <c r="A25" s="35" t="s">
        <v>87</v>
      </c>
      <c r="B25" s="36">
        <f>B19+B24</f>
        <v>46064854</v>
      </c>
      <c r="C25" s="37">
        <v>15385385</v>
      </c>
      <c r="D25" s="37">
        <v>65680962</v>
      </c>
      <c r="F25" s="38"/>
      <c r="G25" s="38"/>
    </row>
    <row r="26" spans="1:7" x14ac:dyDescent="0.35">
      <c r="A26" s="22" t="s">
        <v>63</v>
      </c>
      <c r="B26" s="4"/>
      <c r="C26" s="4"/>
      <c r="D26" s="4"/>
    </row>
    <row r="27" spans="1:7" x14ac:dyDescent="0.35">
      <c r="A27" s="22" t="s">
        <v>64</v>
      </c>
      <c r="B27" s="4">
        <v>16307333</v>
      </c>
      <c r="C27" s="4">
        <v>-6315643</v>
      </c>
      <c r="D27" s="4">
        <f>-10605913</f>
        <v>-10605913</v>
      </c>
    </row>
    <row r="28" spans="1:7" x14ac:dyDescent="0.35">
      <c r="A28" s="25" t="s">
        <v>65</v>
      </c>
      <c r="B28" s="4">
        <v>-18167733</v>
      </c>
      <c r="C28" s="4">
        <v>-2102443</v>
      </c>
      <c r="D28" s="4">
        <v>-2003112</v>
      </c>
    </row>
    <row r="29" spans="1:7" x14ac:dyDescent="0.35">
      <c r="A29" s="24" t="s">
        <v>66</v>
      </c>
      <c r="B29" s="4">
        <v>-1860401</v>
      </c>
      <c r="C29" s="4">
        <v>-8418086</v>
      </c>
      <c r="D29" s="4">
        <v>-12609025</v>
      </c>
    </row>
    <row r="30" spans="1:7" x14ac:dyDescent="0.35">
      <c r="A30" s="22" t="s">
        <v>67</v>
      </c>
      <c r="B30" s="4">
        <v>-1398162</v>
      </c>
      <c r="C30" s="4">
        <v>-96248</v>
      </c>
      <c r="D30" s="4">
        <v>-240197</v>
      </c>
    </row>
    <row r="31" spans="1:7" x14ac:dyDescent="0.35">
      <c r="A31" s="25" t="s">
        <v>68</v>
      </c>
      <c r="B31" s="4">
        <v>42806291</v>
      </c>
      <c r="C31" s="4">
        <v>6871051</v>
      </c>
      <c r="D31" s="4">
        <v>52831740</v>
      </c>
    </row>
    <row r="32" spans="1:7" ht="16.5" customHeight="1" x14ac:dyDescent="0.35">
      <c r="A32" s="23" t="s">
        <v>69</v>
      </c>
      <c r="B32" s="4">
        <v>-123998470</v>
      </c>
      <c r="C32" s="4">
        <v>-81192179</v>
      </c>
      <c r="D32" s="4">
        <v>-74321128</v>
      </c>
    </row>
    <row r="33" spans="1:4" x14ac:dyDescent="0.35">
      <c r="A33" s="24" t="s">
        <v>70</v>
      </c>
      <c r="B33" s="4">
        <v>-81192179</v>
      </c>
      <c r="C33" s="4">
        <v>-74321128</v>
      </c>
      <c r="D33" s="4">
        <v>-21489388</v>
      </c>
    </row>
    <row r="34" spans="1:4" ht="28.8" x14ac:dyDescent="0.35">
      <c r="A34" s="22" t="s">
        <v>71</v>
      </c>
      <c r="B34" s="4"/>
      <c r="C34" s="4"/>
      <c r="D34" s="4"/>
    </row>
    <row r="35" spans="1:4" x14ac:dyDescent="0.35">
      <c r="A35" s="25" t="s">
        <v>72</v>
      </c>
      <c r="B35" s="4">
        <v>6329458</v>
      </c>
      <c r="C35" s="4">
        <v>2111377</v>
      </c>
      <c r="D35" s="4">
        <v>1727454</v>
      </c>
    </row>
    <row r="36" spans="1:4" x14ac:dyDescent="0.35">
      <c r="A36" s="22" t="s">
        <v>73</v>
      </c>
      <c r="B36" s="4">
        <v>-87521637</v>
      </c>
      <c r="C36" s="4">
        <v>-76432505</v>
      </c>
      <c r="D36" s="4">
        <v>-23216842</v>
      </c>
    </row>
  </sheetData>
  <phoneticPr fontId="10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Situatia pozitiei financiare</vt:lpstr>
      <vt:lpstr>Situatia rezultatului global</vt:lpstr>
      <vt:lpstr>Situatie fluxuri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{6063418C-960B-44AA-A8A1-99A8F9E1794C}</vt:lpwstr>
  </property>
  <property fmtid="{D5CDD505-2E9C-101B-9397-08002B2CF9AE}" pid="3" name="DLPManualFileClassificationLastModifiedBy">
    <vt:lpwstr>ANTIBIOTICE\tatianab</vt:lpwstr>
  </property>
  <property fmtid="{D5CDD505-2E9C-101B-9397-08002B2CF9AE}" pid="4" name="DLPManualFileClassificationLastModificationDate">
    <vt:lpwstr>1651827675</vt:lpwstr>
  </property>
  <property fmtid="{D5CDD505-2E9C-101B-9397-08002B2CF9AE}" pid="5" name="DLPManualFileClassificationVersion">
    <vt:lpwstr>11.9.0.82</vt:lpwstr>
  </property>
</Properties>
</file>