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defaultThemeVersion="124226"/>
  <xr:revisionPtr revIDLastSave="0" documentId="8_{6BFC9EAF-7AA2-4072-B7A4-88B59B5829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tuatia pozitiei financiare" sheetId="2" r:id="rId1"/>
    <sheet name="Situatia rezultatului global" sheetId="3" r:id="rId2"/>
    <sheet name="Situatia fluxurilor de numerar" sheetId="10" r:id="rId3"/>
    <sheet name="Indicatori operationali" sheetId="1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6" i="1" l="1"/>
  <c r="F5" i="1"/>
  <c r="F8" i="1" l="1"/>
  <c r="E5" i="1"/>
  <c r="E8" i="1" l="1"/>
  <c r="E6" i="1"/>
</calcChain>
</file>

<file path=xl/sharedStrings.xml><?xml version="1.0" encoding="utf-8"?>
<sst xmlns="http://schemas.openxmlformats.org/spreadsheetml/2006/main" count="131" uniqueCount="113">
  <si>
    <t>Mod de calcul</t>
  </si>
  <si>
    <t>30.06.2019</t>
  </si>
  <si>
    <t>Lichiditate curenta</t>
  </si>
  <si>
    <t>Active curente/Datorii curente</t>
  </si>
  <si>
    <t xml:space="preserve">Grad de indatorare </t>
  </si>
  <si>
    <t>Capital imprumutat/Capital propriu *100</t>
  </si>
  <si>
    <t>Viteza de rotatie a debitelor clienti</t>
  </si>
  <si>
    <t>Sold mediu clienti/Venituri din vanzari*Timp</t>
  </si>
  <si>
    <t xml:space="preserve">Viteza de rotatie a activelor imobilizate </t>
  </si>
  <si>
    <t>Venituri din vanzari/Active imobilizate</t>
  </si>
  <si>
    <t>Profit net/actiuni</t>
  </si>
  <si>
    <t xml:space="preserve">Rata profitul net </t>
  </si>
  <si>
    <t>Profit net/Venituri din vanzari</t>
  </si>
  <si>
    <t>Nr. actiuni</t>
  </si>
  <si>
    <t>Unitate de masura</t>
  </si>
  <si>
    <t>zile</t>
  </si>
  <si>
    <t>numar rotatii</t>
  </si>
  <si>
    <t>%</t>
  </si>
  <si>
    <t>lei/actiune</t>
  </si>
  <si>
    <t>numar de ori</t>
  </si>
  <si>
    <t>ACTIVE</t>
  </si>
  <si>
    <t>ACTIVE IMOBILIZATE</t>
  </si>
  <si>
    <t>Imobilizari corporale</t>
  </si>
  <si>
    <t>Imobilizari necorporale</t>
  </si>
  <si>
    <t>TOTAL ACTIVE IMOBILIZATE</t>
  </si>
  <si>
    <t>ACTIVE CIRCULANTE</t>
  </si>
  <si>
    <t>Stocuri</t>
  </si>
  <si>
    <t>Creante comerciale si similare</t>
  </si>
  <si>
    <t>Numerar si echivalente numerar</t>
  </si>
  <si>
    <t>TOTAL ACTIVE  CIRCULANTE</t>
  </si>
  <si>
    <t>TOTAL ACTIVE</t>
  </si>
  <si>
    <t>DATORII</t>
  </si>
  <si>
    <t>DATORII CURENTE</t>
  </si>
  <si>
    <t>Datorii comerciale si similare</t>
  </si>
  <si>
    <t>Sume datorate institutiilor de credit</t>
  </si>
  <si>
    <t>Datorii din impozite si taxe curente</t>
  </si>
  <si>
    <t>Subventii pentru investitii</t>
  </si>
  <si>
    <t>TOTAL  DATORII CURENTE</t>
  </si>
  <si>
    <t>DATORII PE TERMEN LUNG</t>
  </si>
  <si>
    <t>Impozit amanat</t>
  </si>
  <si>
    <t>TOTAL DATORII TERMEN LUNG</t>
  </si>
  <si>
    <t>TOTAL DATORII</t>
  </si>
  <si>
    <t>Capital social si rezerve</t>
  </si>
  <si>
    <t>Capital social</t>
  </si>
  <si>
    <t>Rezerve din reevaluare</t>
  </si>
  <si>
    <t>Rezerve legale</t>
  </si>
  <si>
    <t>Alte rezerve</t>
  </si>
  <si>
    <t>Rezultat reportat</t>
  </si>
  <si>
    <t>Repartizarea profitului</t>
  </si>
  <si>
    <t>Rezultatul curent</t>
  </si>
  <si>
    <t>TOTAL CAPITALURI PROPRII</t>
  </si>
  <si>
    <t>TOTAL CAPITALURI SI DATORII</t>
  </si>
  <si>
    <t>Alte venituri din exploatare</t>
  </si>
  <si>
    <t>Venituri aferente costurilor stocurilor de produse</t>
  </si>
  <si>
    <t>Venituri din activitatea realizata de entitate si capitalizata</t>
  </si>
  <si>
    <t>Cheltuieli cu materiile prime si materialele consumabile</t>
  </si>
  <si>
    <t>Cheltuieli cu personalul</t>
  </si>
  <si>
    <t xml:space="preserve">Cheltuieli cu amortizarea si deprecierea </t>
  </si>
  <si>
    <t>Alte cheltuieli de exploatare</t>
  </si>
  <si>
    <t>Profit din exploatare</t>
  </si>
  <si>
    <t>Venituri financiare nete</t>
  </si>
  <si>
    <t>Profit inainte de impozitare</t>
  </si>
  <si>
    <t>Cheltuieli cu impozit pe profit si alte impozite</t>
  </si>
  <si>
    <t>Profit</t>
  </si>
  <si>
    <t>I. FLUXURI DE NUMERAR DIN ACTIVITATI DE EXPLOATARE</t>
  </si>
  <si>
    <t xml:space="preserve">     Incasari in numerar din vanzarea de bunuri si prestarea de servicii</t>
  </si>
  <si>
    <t xml:space="preserve">     Incasari in numerar provenite din redevente, onorarii, comisioane si alte venituri</t>
  </si>
  <si>
    <t xml:space="preserve">     Plati in numerar catre furnizori de bunuri si servicii</t>
  </si>
  <si>
    <t xml:space="preserve">     Plati in numerar catre si in numele angajatilor, plati efectuate de angajator in legatura cu personalul</t>
  </si>
  <si>
    <t xml:space="preserve">     Taxa pe valoarea adaugata platita</t>
  </si>
  <si>
    <t xml:space="preserve">     Contributii la Ministerul Sanatatii si Ministerul Mediului</t>
  </si>
  <si>
    <t xml:space="preserve">     Alte impozite, taxe si varsaminte asimilate platite</t>
  </si>
  <si>
    <t xml:space="preserve">     Numerar generat de exploatare</t>
  </si>
  <si>
    <t xml:space="preserve">     Dobanzi incasate</t>
  </si>
  <si>
    <t xml:space="preserve">     Dobanzi platite</t>
  </si>
  <si>
    <t xml:space="preserve">     Impozit pe profit platit</t>
  </si>
  <si>
    <t xml:space="preserve">    Efectele variatiei ratei de schimb aferente numerarului si echivalentelor de numerar</t>
  </si>
  <si>
    <t xml:space="preserve">     Fluxuri de numerar nete din activitati de exploatare</t>
  </si>
  <si>
    <t>II.FLUXURI DE NUMERAR DIN ACTIVITATI DE INVESTITII</t>
  </si>
  <si>
    <t xml:space="preserve">     Platile in numerar pentru achizitionarea de terenuri si mijloace fixe, active necorporale si alte active pe termen lung</t>
  </si>
  <si>
    <t xml:space="preserve">     Fluxuri de numerar nete din activitati de investitie</t>
  </si>
  <si>
    <t>III. FLUXURI DE NUMERAR DIN ACTIVITATI DE FINANTARE</t>
  </si>
  <si>
    <t xml:space="preserve">     Incasari din imprumuturi pe termen lung/rambursari</t>
  </si>
  <si>
    <t xml:space="preserve">     Dividende platite</t>
  </si>
  <si>
    <t xml:space="preserve">     Fluxuri de numerar nete din activitati de finantare</t>
  </si>
  <si>
    <t xml:space="preserve">     Castiguri/pierderi din diferente de curs</t>
  </si>
  <si>
    <t>Crestere/(scadere) neta de numerar</t>
  </si>
  <si>
    <t xml:space="preserve">    Numerar si echivalente de numerar la inceputul perioadei</t>
  </si>
  <si>
    <t xml:space="preserve">    Numerar si echivalente de numerar la finele perioadei</t>
  </si>
  <si>
    <t xml:space="preserve">    Numerar si echivalente de numerar la finele perioadei includ:</t>
  </si>
  <si>
    <t xml:space="preserve">      Conturi la banci si numerar</t>
  </si>
  <si>
    <t xml:space="preserve">      Linii de credit</t>
  </si>
  <si>
    <t>(sumele sunt exprimate in LEI)</t>
  </si>
  <si>
    <t>Indicatori operationali</t>
  </si>
  <si>
    <t>Indicatori</t>
  </si>
  <si>
    <t>Castig pe actiune (EPS)</t>
  </si>
  <si>
    <t>(sumele sunt exprimate in lei)</t>
  </si>
  <si>
    <t>Capital social subscris varsat/Numar de actiuni</t>
  </si>
  <si>
    <t>actiuni</t>
  </si>
  <si>
    <t>Column2</t>
  </si>
  <si>
    <t>30.06.2020</t>
  </si>
  <si>
    <t>Venituri din vanzari</t>
  </si>
  <si>
    <t>31.12.2020</t>
  </si>
  <si>
    <t>30.06.2021</t>
  </si>
  <si>
    <t>Provizioane pe termen scurt</t>
  </si>
  <si>
    <t>Situatia pozitiei financiare la data de 30 iunie 2022</t>
  </si>
  <si>
    <t>31.12.2021</t>
  </si>
  <si>
    <t>31.12.2022</t>
  </si>
  <si>
    <t>30.06.2022</t>
  </si>
  <si>
    <t>Situatia rezultatului global la data de 30 iunie 2022</t>
  </si>
  <si>
    <t>Situatia fluxurilor de trezorerie 30 iunie 2022</t>
  </si>
  <si>
    <t>S.C. ANTIBIOTICE S.A</t>
  </si>
  <si>
    <t>CUI: RO 1973096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</si>
</sst>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_-* #,##0.00\ _l_e_i_-;\-* #,##0.00\ _l_e_i_-;_-* &quot;-&quot;??\ _l_e_i_-;_-@_-"/>
    <numFmt numFmtId="165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sz val="11"/>
      <color indexed="8"/>
      <name val="Calibri"/>
      <family val="2"/>
      <charset val="238"/>
    </font>
    <font>
      <sz val="10"/>
      <color indexed="8"/>
      <name val="Trebuchet MS"/>
      <family val="2"/>
    </font>
    <font>
      <sz val="11"/>
      <color theme="0"/>
      <name val="Calibri"/>
      <family val="2"/>
      <scheme val="minor"/>
    </font>
    <font>
      <b/>
      <sz val="10"/>
      <color theme="0"/>
      <name val="Trebuchet MS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Trebuchet MS"/>
      <family val="2"/>
    </font>
    <font>
      <sz val="11"/>
      <color indexed="8"/>
      <name val="Trebuchet MS"/>
      <family val="2"/>
    </font>
    <font>
      <sz val="9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5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/>
    <xf numFmtId="0" fontId="15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3" fillId="0" borderId="0" xfId="0" applyFont="1"/>
    <xf numFmtId="0" fontId="6" fillId="0" borderId="0" xfId="0" applyFont="1" applyBorder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0" fillId="0" borderId="0" xfId="0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10" fillId="0" borderId="0" xfId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right" vertical="top" wrapText="1"/>
    </xf>
    <xf numFmtId="2" fontId="0" fillId="0" borderId="0" xfId="0" applyNumberFormat="1" applyBorder="1" applyAlignment="1">
      <alignment horizontal="right" vertical="top" wrapText="1"/>
    </xf>
    <xf numFmtId="165" fontId="0" fillId="0" borderId="0" xfId="0" applyNumberFormat="1" applyBorder="1" applyAlignment="1">
      <alignment horizontal="right" vertical="top" wrapText="1"/>
    </xf>
    <xf numFmtId="0" fontId="0" fillId="0" borderId="0" xfId="0" applyBorder="1" applyAlignment="1">
      <alignment horizontal="center" vertical="top"/>
    </xf>
    <xf numFmtId="3" fontId="0" fillId="0" borderId="0" xfId="0" applyNumberForma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3" fontId="4" fillId="0" borderId="0" xfId="0" applyNumberFormat="1" applyFont="1" applyAlignment="1">
      <alignment horizontal="right" vertical="center"/>
    </xf>
    <xf numFmtId="3" fontId="0" fillId="0" borderId="0" xfId="0" applyNumberFormat="1"/>
    <xf numFmtId="14" fontId="1" fillId="0" borderId="0" xfId="0" applyNumberFormat="1" applyFont="1" applyBorder="1" applyAlignment="1">
      <alignment horizontal="center" vertical="top" wrapText="1"/>
    </xf>
    <xf numFmtId="37" fontId="6" fillId="0" borderId="0" xfId="0" applyNumberFormat="1" applyFont="1" applyBorder="1" applyAlignment="1">
      <alignment horizontal="right" vertical="top" wrapText="1"/>
    </xf>
    <xf numFmtId="41" fontId="6" fillId="0" borderId="0" xfId="0" applyNumberFormat="1" applyFont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top" wrapText="1"/>
    </xf>
    <xf numFmtId="0" fontId="0" fillId="0" borderId="0" xfId="0" applyFill="1"/>
    <xf numFmtId="0" fontId="6" fillId="0" borderId="2" xfId="0" applyFont="1" applyBorder="1" applyAlignment="1">
      <alignment horizontal="justify" vertical="top" wrapText="1"/>
    </xf>
    <xf numFmtId="0" fontId="0" fillId="0" borderId="0" xfId="0" applyFont="1" applyAlignment="1">
      <alignment horizontal="justify" vertical="top" wrapText="1"/>
    </xf>
    <xf numFmtId="0" fontId="12" fillId="0" borderId="0" xfId="1" applyFont="1" applyAlignment="1">
      <alignment horizontal="left"/>
    </xf>
    <xf numFmtId="0" fontId="13" fillId="0" borderId="3" xfId="0" applyFont="1" applyBorder="1" applyAlignment="1">
      <alignment horizontal="center" vertical="top"/>
    </xf>
    <xf numFmtId="2" fontId="0" fillId="0" borderId="0" xfId="0" applyNumberFormat="1" applyAlignment="1">
      <alignment vertical="top" wrapText="1"/>
    </xf>
    <xf numFmtId="2" fontId="0" fillId="0" borderId="0" xfId="0" applyNumberFormat="1" applyAlignment="1">
      <alignment vertical="top"/>
    </xf>
    <xf numFmtId="0" fontId="9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37" fontId="6" fillId="0" borderId="0" xfId="0" applyNumberFormat="1" applyFont="1" applyBorder="1" applyAlignment="1">
      <alignment vertical="top" wrapText="1"/>
    </xf>
    <xf numFmtId="0" fontId="9" fillId="0" borderId="0" xfId="0" applyFont="1"/>
    <xf numFmtId="0" fontId="16" fillId="0" borderId="0" xfId="0" applyFont="1"/>
    <xf numFmtId="0" fontId="17" fillId="0" borderId="0" xfId="1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justify"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0" fillId="0" borderId="0" xfId="0" applyFo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justify" vertical="top" wrapText="1"/>
    </xf>
    <xf numFmtId="0" fontId="18" fillId="0" borderId="0" xfId="0" applyFont="1"/>
  </cellXfs>
  <cellStyles count="6">
    <cellStyle name="Comma 2" xfId="2" xr:uid="{00000000-0005-0000-0000-000000000000}"/>
    <cellStyle name="Normal" xfId="0" builtinId="0"/>
    <cellStyle name="Normal 2" xfId="1" xr:uid="{00000000-0005-0000-0000-000002000000}"/>
    <cellStyle name="Normal 3" xfId="4" xr:uid="{00000000-0005-0000-0000-000003000000}"/>
    <cellStyle name="Normal 4" xfId="5" xr:uid="{00000000-0005-0000-0000-000004000000}"/>
    <cellStyle name="Percent 2" xfId="3" xr:uid="{00000000-0005-0000-0000-000005000000}"/>
  </cellStyles>
  <dxfs count="24">
    <dxf>
      <numFmt numFmtId="2" formatCode="0.00"/>
      <alignment horizontal="righ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5" formatCode="#,##0_);\(#,##0\)"/>
      <alignment horizontal="right" vertical="top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alignment horizontal="justify" vertical="top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Trebuchet MS"/>
        <scheme val="none"/>
      </font>
    </dxf>
    <dxf>
      <font>
        <b val="0"/>
        <strike val="0"/>
        <outline val="0"/>
        <shadow val="0"/>
        <u val="none"/>
        <vertAlign val="baseline"/>
        <sz val="10"/>
        <name val="Trebuchet MS"/>
        <scheme val="none"/>
      </font>
      <alignment horizontal="center" textRotation="0" indent="0" justifyLastLine="0" shrinkToFit="0" readingOrder="0"/>
    </dxf>
    <dxf>
      <numFmt numFmtId="3" formatCode="#,##0"/>
    </dxf>
    <dxf>
      <numFmt numFmtId="3" formatCode="#,##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0"/>
      </font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alignment horizontal="general" vertical="center" textRotation="0" wrapText="0" indent="0" justifyLastLine="0" shrinkToFit="0" readingOrder="0"/>
    </dxf>
    <dxf>
      <font>
        <b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7:D43" totalsRowShown="0" dataDxfId="23">
  <autoFilter ref="A7:D43" xr:uid="{00000000-0009-0000-0100-000002000000}">
    <filterColumn colId="0" hiddenButton="1"/>
  </autoFilter>
  <tableColumns count="4">
    <tableColumn id="1" xr3:uid="{00000000-0010-0000-0000-000001000000}" name="Column2" dataDxfId="22"/>
    <tableColumn id="6" xr3:uid="{00000000-0010-0000-0000-000006000000}" name="31.12.2020" dataDxfId="21"/>
    <tableColumn id="2" xr3:uid="{00000000-0010-0000-0000-000002000000}" name="31.12.2021" dataDxfId="20"/>
    <tableColumn id="5" xr3:uid="{00000000-0010-0000-0000-000005000000}" name="31.12.2022" dataDxfId="19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7:C20" totalsRowShown="0" headerRowDxfId="18" tableBorderDxfId="17" totalsRowBorderDxfId="16">
  <tableColumns count="3">
    <tableColumn id="1" xr3:uid="{00000000-0010-0000-0100-000001000000}" name="Indicatori"/>
    <tableColumn id="4" xr3:uid="{00000000-0010-0000-0100-000004000000}" name="30.06.2021" dataDxfId="15"/>
    <tableColumn id="2" xr3:uid="{00000000-0010-0000-0100-000002000000}" name="30.06.2022" dataDxfId="14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42" displayName="Table42" ref="A7:C35" totalsRowShown="0" headerRowDxfId="13" dataDxfId="12">
  <tableColumns count="3">
    <tableColumn id="1" xr3:uid="{00000000-0010-0000-0200-000001000000}" name="Indicatori" dataDxfId="11"/>
    <tableColumn id="2" xr3:uid="{00000000-0010-0000-0200-000002000000}" name="30.06.2021" dataDxfId="10"/>
    <tableColumn id="3" xr3:uid="{00000000-0010-0000-0200-000003000000}" name="30.06.2022" dataDxfId="9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4:F11" totalsRowShown="0" headerRowDxfId="8" headerRowBorderDxfId="7" tableBorderDxfId="6" totalsRowBorderDxfId="5">
  <tableColumns count="6">
    <tableColumn id="1" xr3:uid="{00000000-0010-0000-0300-000001000000}" name="Indicatori" dataDxfId="4"/>
    <tableColumn id="2" xr3:uid="{00000000-0010-0000-0300-000002000000}" name="Mod de calcul" dataDxfId="3"/>
    <tableColumn id="3" xr3:uid="{00000000-0010-0000-0300-000003000000}" name="Unitate de masura" dataDxfId="2"/>
    <tableColumn id="5" xr3:uid="{00000000-0010-0000-0300-000005000000}" name="30.06.2019" dataDxfId="1"/>
    <tableColumn id="6" xr3:uid="{00000000-0010-0000-0300-000006000000}" name="30.06.2020" dataDxfId="0"/>
    <tableColumn id="4" xr3:uid="{00000000-0010-0000-0300-000004000000}" name="30.06.2021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zoomScale="154" zoomScaleNormal="154" workbookViewId="0">
      <selection activeCell="A2" sqref="A2"/>
    </sheetView>
  </sheetViews>
  <sheetFormatPr defaultRowHeight="15" x14ac:dyDescent="0.35"/>
  <cols>
    <col min="1" max="1" width="36.88671875" style="4" bestFit="1" customWidth="1"/>
    <col min="2" max="2" width="12.6640625" customWidth="1"/>
    <col min="3" max="3" width="13.5546875" customWidth="1"/>
    <col min="4" max="4" width="12.88671875" customWidth="1"/>
  </cols>
  <sheetData>
    <row r="1" spans="1:4" x14ac:dyDescent="0.35">
      <c r="A1" s="4" t="s">
        <v>111</v>
      </c>
    </row>
    <row r="2" spans="1:4" x14ac:dyDescent="0.35">
      <c r="A2" s="4" t="s">
        <v>112</v>
      </c>
    </row>
    <row r="4" spans="1:4" ht="14.4" x14ac:dyDescent="0.3">
      <c r="A4" s="42" t="s">
        <v>105</v>
      </c>
    </row>
    <row r="5" spans="1:4" ht="14.4" x14ac:dyDescent="0.3">
      <c r="A5" s="44" t="s">
        <v>96</v>
      </c>
    </row>
    <row r="7" spans="1:4" hidden="1" x14ac:dyDescent="0.35">
      <c r="A7" s="9" t="s">
        <v>99</v>
      </c>
      <c r="B7" t="s">
        <v>102</v>
      </c>
      <c r="C7" t="s">
        <v>106</v>
      </c>
      <c r="D7" t="s">
        <v>107</v>
      </c>
    </row>
    <row r="8" spans="1:4" x14ac:dyDescent="0.35">
      <c r="A8" s="46" t="s">
        <v>94</v>
      </c>
      <c r="B8" s="29" t="s">
        <v>103</v>
      </c>
      <c r="C8" s="29" t="s">
        <v>106</v>
      </c>
      <c r="D8" s="29" t="s">
        <v>108</v>
      </c>
    </row>
    <row r="9" spans="1:4" ht="14.4" x14ac:dyDescent="0.3">
      <c r="A9" s="47" t="s">
        <v>20</v>
      </c>
      <c r="B9" s="48"/>
      <c r="C9" s="48"/>
      <c r="D9" s="48"/>
    </row>
    <row r="10" spans="1:4" ht="14.4" x14ac:dyDescent="0.3">
      <c r="A10" s="10" t="s">
        <v>21</v>
      </c>
      <c r="B10" s="48"/>
      <c r="C10" s="48"/>
      <c r="D10" s="48"/>
    </row>
    <row r="11" spans="1:4" ht="14.4" x14ac:dyDescent="0.3">
      <c r="A11" s="10" t="s">
        <v>22</v>
      </c>
      <c r="B11" s="29">
        <v>470034917</v>
      </c>
      <c r="C11" s="29">
        <v>480544567</v>
      </c>
      <c r="D11" s="29">
        <v>482214540</v>
      </c>
    </row>
    <row r="12" spans="1:4" ht="14.4" x14ac:dyDescent="0.3">
      <c r="A12" s="10" t="s">
        <v>23</v>
      </c>
      <c r="B12" s="29">
        <v>25892063</v>
      </c>
      <c r="C12" s="29">
        <v>29839764</v>
      </c>
      <c r="D12" s="29">
        <v>32433317</v>
      </c>
    </row>
    <row r="13" spans="1:4" ht="14.4" x14ac:dyDescent="0.3">
      <c r="A13" s="10" t="s">
        <v>24</v>
      </c>
      <c r="B13" s="29">
        <v>495926980</v>
      </c>
      <c r="C13" s="29">
        <v>510384331</v>
      </c>
      <c r="D13" s="29">
        <v>514647857</v>
      </c>
    </row>
    <row r="14" spans="1:4" ht="14.4" x14ac:dyDescent="0.3">
      <c r="A14" s="10" t="s">
        <v>25</v>
      </c>
      <c r="B14" s="48"/>
      <c r="C14" s="48"/>
      <c r="D14" s="48"/>
    </row>
    <row r="15" spans="1:4" ht="14.4" x14ac:dyDescent="0.3">
      <c r="A15" s="10" t="s">
        <v>26</v>
      </c>
      <c r="B15" s="29">
        <v>121478662</v>
      </c>
      <c r="C15" s="29">
        <v>106017774</v>
      </c>
      <c r="D15" s="29">
        <v>128816326</v>
      </c>
    </row>
    <row r="16" spans="1:4" ht="14.4" x14ac:dyDescent="0.3">
      <c r="A16" s="10" t="s">
        <v>27</v>
      </c>
      <c r="B16" s="29">
        <v>254889685</v>
      </c>
      <c r="C16" s="29">
        <v>276876197.5</v>
      </c>
      <c r="D16" s="29">
        <v>236182559</v>
      </c>
    </row>
    <row r="17" spans="1:4" ht="14.4" x14ac:dyDescent="0.3">
      <c r="A17" s="10" t="s">
        <v>28</v>
      </c>
      <c r="B17" s="29">
        <v>945282</v>
      </c>
      <c r="C17" s="29">
        <v>2111377</v>
      </c>
      <c r="D17" s="29">
        <v>3329268</v>
      </c>
    </row>
    <row r="18" spans="1:4" x14ac:dyDescent="0.35">
      <c r="A18" s="10" t="s">
        <v>29</v>
      </c>
      <c r="B18" s="49">
        <v>377313629</v>
      </c>
      <c r="C18" s="49">
        <v>385005348.5</v>
      </c>
      <c r="D18" s="49">
        <v>368328153</v>
      </c>
    </row>
    <row r="19" spans="1:4" ht="14.4" x14ac:dyDescent="0.3">
      <c r="A19" s="10" t="s">
        <v>30</v>
      </c>
      <c r="B19" s="29">
        <v>873240609</v>
      </c>
      <c r="C19" s="29">
        <v>895389679.5</v>
      </c>
      <c r="D19" s="29">
        <v>882976010</v>
      </c>
    </row>
    <row r="20" spans="1:4" ht="14.4" x14ac:dyDescent="0.3">
      <c r="A20" s="10" t="s">
        <v>31</v>
      </c>
      <c r="B20" s="48"/>
      <c r="C20" s="48"/>
      <c r="D20" s="48"/>
    </row>
    <row r="21" spans="1:4" ht="14.4" x14ac:dyDescent="0.3">
      <c r="A21" s="10" t="s">
        <v>32</v>
      </c>
      <c r="B21" s="48"/>
      <c r="C21" s="48"/>
      <c r="D21" s="48"/>
    </row>
    <row r="22" spans="1:4" ht="14.4" x14ac:dyDescent="0.3">
      <c r="A22" s="10" t="s">
        <v>33</v>
      </c>
      <c r="B22" s="29">
        <v>75696943</v>
      </c>
      <c r="C22" s="29">
        <v>98202288</v>
      </c>
      <c r="D22" s="29">
        <v>95464096</v>
      </c>
    </row>
    <row r="23" spans="1:4" ht="14.4" x14ac:dyDescent="0.3">
      <c r="A23" s="10" t="s">
        <v>34</v>
      </c>
      <c r="B23" s="29">
        <v>96421923</v>
      </c>
      <c r="C23" s="29">
        <v>87163549.140000001</v>
      </c>
      <c r="D23" s="29">
        <v>63795403</v>
      </c>
    </row>
    <row r="24" spans="1:4" ht="14.4" x14ac:dyDescent="0.3">
      <c r="A24" s="10" t="s">
        <v>35</v>
      </c>
      <c r="B24" s="29">
        <v>7838586</v>
      </c>
      <c r="C24" s="29">
        <v>9611682</v>
      </c>
      <c r="D24" s="29">
        <v>10232153</v>
      </c>
    </row>
    <row r="25" spans="1:4" ht="14.4" x14ac:dyDescent="0.3">
      <c r="A25" s="10" t="s">
        <v>104</v>
      </c>
      <c r="B25" s="29">
        <v>2000000</v>
      </c>
      <c r="C25" s="29">
        <v>3853530</v>
      </c>
      <c r="D25" s="29">
        <v>2415534</v>
      </c>
    </row>
    <row r="26" spans="1:4" ht="14.4" x14ac:dyDescent="0.3">
      <c r="A26" s="10" t="s">
        <v>36</v>
      </c>
      <c r="B26" s="29">
        <v>0</v>
      </c>
      <c r="C26" s="29">
        <v>306289</v>
      </c>
      <c r="D26" s="29">
        <v>306289</v>
      </c>
    </row>
    <row r="27" spans="1:4" ht="14.4" x14ac:dyDescent="0.3">
      <c r="A27" s="10" t="s">
        <v>37</v>
      </c>
      <c r="B27" s="29">
        <v>181957453</v>
      </c>
      <c r="C27" s="29">
        <v>199137339.13999999</v>
      </c>
      <c r="D27" s="29">
        <v>172213476</v>
      </c>
    </row>
    <row r="28" spans="1:4" ht="14.4" x14ac:dyDescent="0.3">
      <c r="A28" s="10" t="s">
        <v>38</v>
      </c>
      <c r="B28" s="48"/>
      <c r="C28" s="48"/>
      <c r="D28" s="48"/>
    </row>
    <row r="29" spans="1:4" ht="14.4" x14ac:dyDescent="0.3">
      <c r="A29" s="10" t="s">
        <v>36</v>
      </c>
      <c r="B29" s="29">
        <v>2619735</v>
      </c>
      <c r="C29" s="29">
        <v>2160302</v>
      </c>
      <c r="D29" s="29">
        <v>2007157</v>
      </c>
    </row>
    <row r="30" spans="1:4" ht="14.4" x14ac:dyDescent="0.3">
      <c r="A30" s="10" t="s">
        <v>39</v>
      </c>
      <c r="B30" s="29">
        <v>31616871</v>
      </c>
      <c r="C30" s="29">
        <v>31483086</v>
      </c>
      <c r="D30" s="29">
        <v>30481413</v>
      </c>
    </row>
    <row r="31" spans="1:4" ht="14.4" x14ac:dyDescent="0.3">
      <c r="A31" s="10" t="s">
        <v>34</v>
      </c>
      <c r="B31" s="29">
        <v>62663462</v>
      </c>
      <c r="C31" s="29">
        <v>57617153</v>
      </c>
      <c r="D31" s="29">
        <v>52270108</v>
      </c>
    </row>
    <row r="32" spans="1:4" ht="14.4" x14ac:dyDescent="0.3">
      <c r="A32" s="10" t="s">
        <v>40</v>
      </c>
      <c r="B32" s="29">
        <v>96900068</v>
      </c>
      <c r="C32" s="29">
        <v>91260541</v>
      </c>
      <c r="D32" s="29">
        <v>84758678</v>
      </c>
    </row>
    <row r="33" spans="1:4" ht="14.4" x14ac:dyDescent="0.3">
      <c r="A33" s="10" t="s">
        <v>41</v>
      </c>
      <c r="B33" s="29">
        <v>278857521</v>
      </c>
      <c r="C33" s="29">
        <v>290397880.13999999</v>
      </c>
      <c r="D33" s="29">
        <v>256972154</v>
      </c>
    </row>
    <row r="34" spans="1:4" ht="14.4" x14ac:dyDescent="0.3">
      <c r="A34" s="10" t="s">
        <v>42</v>
      </c>
      <c r="B34" s="48"/>
      <c r="C34" s="48"/>
      <c r="D34" s="48"/>
    </row>
    <row r="35" spans="1:4" ht="14.4" x14ac:dyDescent="0.3">
      <c r="A35" s="10" t="s">
        <v>43</v>
      </c>
      <c r="B35" s="29">
        <v>264835156</v>
      </c>
      <c r="C35" s="29">
        <v>264835156</v>
      </c>
      <c r="D35" s="29">
        <v>264835156</v>
      </c>
    </row>
    <row r="36" spans="1:4" ht="14.4" x14ac:dyDescent="0.3">
      <c r="A36" s="10" t="s">
        <v>44</v>
      </c>
      <c r="B36" s="29">
        <v>115455779</v>
      </c>
      <c r="C36" s="29">
        <v>114150765.75</v>
      </c>
      <c r="D36" s="29">
        <v>112721465</v>
      </c>
    </row>
    <row r="37" spans="1:4" ht="14.4" x14ac:dyDescent="0.3">
      <c r="A37" s="10" t="s">
        <v>45</v>
      </c>
      <c r="B37" s="29">
        <v>13426761</v>
      </c>
      <c r="C37" s="29">
        <v>13426761</v>
      </c>
      <c r="D37" s="29">
        <v>13426761</v>
      </c>
    </row>
    <row r="38" spans="1:4" ht="14.4" x14ac:dyDescent="0.3">
      <c r="A38" s="10" t="s">
        <v>46</v>
      </c>
      <c r="B38" s="29">
        <v>233852036</v>
      </c>
      <c r="C38" s="29">
        <v>259154126</v>
      </c>
      <c r="D38" s="29">
        <v>261644439</v>
      </c>
    </row>
    <row r="39" spans="1:4" ht="14.4" x14ac:dyDescent="0.3">
      <c r="A39" s="10" t="s">
        <v>47</v>
      </c>
      <c r="B39" s="29">
        <v>-52517336</v>
      </c>
      <c r="C39" s="29">
        <v>-51212322.609999999</v>
      </c>
      <c r="D39" s="29">
        <v>-49783022</v>
      </c>
    </row>
    <row r="40" spans="1:4" ht="14.4" x14ac:dyDescent="0.3">
      <c r="A40" s="10" t="s">
        <v>48</v>
      </c>
      <c r="B40" s="29">
        <v>0</v>
      </c>
      <c r="C40" s="29">
        <v>-25302090</v>
      </c>
      <c r="D40" s="29">
        <v>0</v>
      </c>
    </row>
    <row r="41" spans="1:4" ht="14.4" x14ac:dyDescent="0.3">
      <c r="A41" s="10" t="s">
        <v>49</v>
      </c>
      <c r="B41" s="29">
        <v>19330692</v>
      </c>
      <c r="C41" s="29">
        <v>29939403.75</v>
      </c>
      <c r="D41" s="29">
        <v>23159057</v>
      </c>
    </row>
    <row r="42" spans="1:4" ht="14.4" x14ac:dyDescent="0.3">
      <c r="A42" s="10" t="s">
        <v>50</v>
      </c>
      <c r="B42" s="24">
        <v>594383088</v>
      </c>
      <c r="C42" s="24">
        <v>604991799.88999999</v>
      </c>
      <c r="D42" s="24">
        <v>626003856</v>
      </c>
    </row>
    <row r="43" spans="1:4" ht="14.4" x14ac:dyDescent="0.3">
      <c r="A43" s="10" t="s">
        <v>51</v>
      </c>
      <c r="B43" s="24">
        <v>873240609</v>
      </c>
      <c r="C43" s="24">
        <v>895389680.02999997</v>
      </c>
      <c r="D43" s="24">
        <v>882976010</v>
      </c>
    </row>
  </sheetData>
  <phoneticPr fontId="1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zoomScale="142" zoomScaleNormal="142" workbookViewId="0">
      <selection activeCell="A2" sqref="A2"/>
    </sheetView>
  </sheetViews>
  <sheetFormatPr defaultRowHeight="14.4" x14ac:dyDescent="0.3"/>
  <cols>
    <col min="1" max="1" width="53.33203125" bestFit="1" customWidth="1"/>
    <col min="2" max="2" width="12.5546875" bestFit="1" customWidth="1"/>
    <col min="3" max="3" width="11.88671875" bestFit="1" customWidth="1"/>
  </cols>
  <sheetData>
    <row r="1" spans="1:3" ht="15" x14ac:dyDescent="0.35">
      <c r="A1" s="4" t="s">
        <v>111</v>
      </c>
    </row>
    <row r="2" spans="1:3" ht="15" x14ac:dyDescent="0.35">
      <c r="A2" s="4" t="s">
        <v>112</v>
      </c>
    </row>
    <row r="3" spans="1:3" x14ac:dyDescent="0.3">
      <c r="A3" s="53"/>
    </row>
    <row r="4" spans="1:3" x14ac:dyDescent="0.3">
      <c r="A4" s="42" t="s">
        <v>109</v>
      </c>
    </row>
    <row r="5" spans="1:3" x14ac:dyDescent="0.3">
      <c r="A5" s="43" t="s">
        <v>96</v>
      </c>
    </row>
    <row r="6" spans="1:3" ht="15" x14ac:dyDescent="0.35">
      <c r="A6" s="2"/>
    </row>
    <row r="7" spans="1:3" ht="15" x14ac:dyDescent="0.35">
      <c r="A7" s="11" t="s">
        <v>94</v>
      </c>
      <c r="B7" s="38" t="s">
        <v>103</v>
      </c>
      <c r="C7" s="41" t="s">
        <v>108</v>
      </c>
    </row>
    <row r="8" spans="1:3" x14ac:dyDescent="0.3">
      <c r="A8" s="12" t="s">
        <v>101</v>
      </c>
      <c r="B8" s="25">
        <v>161400649</v>
      </c>
      <c r="C8" s="25">
        <v>248187211</v>
      </c>
    </row>
    <row r="9" spans="1:3" x14ac:dyDescent="0.3">
      <c r="A9" s="12" t="s">
        <v>52</v>
      </c>
      <c r="B9" s="25">
        <v>24951976</v>
      </c>
      <c r="C9" s="25">
        <v>12298020.079999998</v>
      </c>
    </row>
    <row r="10" spans="1:3" x14ac:dyDescent="0.3">
      <c r="A10" s="12" t="s">
        <v>53</v>
      </c>
      <c r="B10" s="25">
        <v>15474230</v>
      </c>
      <c r="C10" s="25">
        <v>25880817.5</v>
      </c>
    </row>
    <row r="11" spans="1:3" x14ac:dyDescent="0.3">
      <c r="A11" s="12" t="s">
        <v>54</v>
      </c>
      <c r="B11" s="25">
        <v>4920755</v>
      </c>
      <c r="C11" s="25">
        <v>5592604.4000000004</v>
      </c>
    </row>
    <row r="12" spans="1:3" x14ac:dyDescent="0.3">
      <c r="A12" s="12" t="s">
        <v>55</v>
      </c>
      <c r="B12" s="25">
        <v>75711638</v>
      </c>
      <c r="C12" s="25">
        <v>104567643.22000001</v>
      </c>
    </row>
    <row r="13" spans="1:3" x14ac:dyDescent="0.3">
      <c r="A13" s="12" t="s">
        <v>56</v>
      </c>
      <c r="B13" s="25">
        <v>54784430</v>
      </c>
      <c r="C13" s="25">
        <v>57048693</v>
      </c>
    </row>
    <row r="14" spans="1:3" x14ac:dyDescent="0.3">
      <c r="A14" s="12" t="s">
        <v>57</v>
      </c>
      <c r="B14" s="25">
        <v>11505581</v>
      </c>
      <c r="C14" s="25">
        <v>10339093.800000003</v>
      </c>
    </row>
    <row r="15" spans="1:3" x14ac:dyDescent="0.3">
      <c r="A15" s="12" t="s">
        <v>58</v>
      </c>
      <c r="B15" s="25">
        <v>43013249</v>
      </c>
      <c r="C15" s="25">
        <v>91501275.330000013</v>
      </c>
    </row>
    <row r="16" spans="1:3" x14ac:dyDescent="0.3">
      <c r="A16" s="12" t="s">
        <v>59</v>
      </c>
      <c r="B16" s="25">
        <v>21732711</v>
      </c>
      <c r="C16" s="25">
        <v>28501947.229999945</v>
      </c>
    </row>
    <row r="17" spans="1:3" x14ac:dyDescent="0.3">
      <c r="A17" s="12" t="s">
        <v>60</v>
      </c>
      <c r="B17" s="25">
        <v>-1905022</v>
      </c>
      <c r="C17" s="25">
        <v>-2320912.52</v>
      </c>
    </row>
    <row r="18" spans="1:3" x14ac:dyDescent="0.3">
      <c r="A18" s="12" t="s">
        <v>61</v>
      </c>
      <c r="B18" s="25">
        <v>19827689</v>
      </c>
      <c r="C18" s="25">
        <v>26181034.709999945</v>
      </c>
    </row>
    <row r="19" spans="1:3" x14ac:dyDescent="0.3">
      <c r="A19" s="12" t="s">
        <v>62</v>
      </c>
      <c r="B19" s="25">
        <v>496997</v>
      </c>
      <c r="C19" s="25">
        <v>3021977.81</v>
      </c>
    </row>
    <row r="20" spans="1:3" x14ac:dyDescent="0.3">
      <c r="A20" s="12" t="s">
        <v>63</v>
      </c>
      <c r="B20" s="25">
        <v>19330692</v>
      </c>
      <c r="C20" s="25">
        <v>23159056.899999946</v>
      </c>
    </row>
    <row r="21" spans="1:3" x14ac:dyDescent="0.3">
      <c r="A21" s="1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5"/>
  <sheetViews>
    <sheetView zoomScale="136" zoomScaleNormal="136" workbookViewId="0">
      <pane ySplit="7" topLeftCell="A8" activePane="bottomLeft" state="frozen"/>
      <selection pane="bottomLeft" activeCell="A4" sqref="A4"/>
    </sheetView>
  </sheetViews>
  <sheetFormatPr defaultColWidth="9.109375" defaultRowHeight="14.4" x14ac:dyDescent="0.3"/>
  <cols>
    <col min="1" max="1" width="51.109375" style="45" customWidth="1"/>
    <col min="2" max="2" width="12.44140625" style="42" bestFit="1" customWidth="1"/>
    <col min="3" max="3" width="13" style="42" customWidth="1"/>
    <col min="4" max="16384" width="9.109375" style="42"/>
  </cols>
  <sheetData>
    <row r="1" spans="1:3" ht="15" x14ac:dyDescent="0.35">
      <c r="A1" s="4" t="s">
        <v>111</v>
      </c>
    </row>
    <row r="2" spans="1:3" ht="15" x14ac:dyDescent="0.35">
      <c r="A2" s="4" t="s">
        <v>112</v>
      </c>
    </row>
    <row r="3" spans="1:3" x14ac:dyDescent="0.3">
      <c r="A3" s="53"/>
    </row>
    <row r="4" spans="1:3" x14ac:dyDescent="0.3">
      <c r="A4" s="45" t="s">
        <v>110</v>
      </c>
    </row>
    <row r="5" spans="1:3" x14ac:dyDescent="0.3">
      <c r="A5" s="43" t="s">
        <v>96</v>
      </c>
    </row>
    <row r="6" spans="1:3" ht="15" x14ac:dyDescent="0.35">
      <c r="A6" s="3"/>
    </row>
    <row r="7" spans="1:3" ht="15" x14ac:dyDescent="0.35">
      <c r="A7" s="50" t="s">
        <v>94</v>
      </c>
      <c r="B7" s="51" t="s">
        <v>103</v>
      </c>
      <c r="C7" s="51" t="s">
        <v>108</v>
      </c>
    </row>
    <row r="8" spans="1:3" ht="15" x14ac:dyDescent="0.35">
      <c r="A8" s="5" t="s">
        <v>64</v>
      </c>
      <c r="B8" s="4"/>
      <c r="C8" s="4"/>
    </row>
    <row r="9" spans="1:3" ht="28.8" x14ac:dyDescent="0.3">
      <c r="A9" s="5" t="s">
        <v>65</v>
      </c>
      <c r="B9" s="27">
        <v>179986837</v>
      </c>
      <c r="C9" s="27">
        <v>275529384</v>
      </c>
    </row>
    <row r="10" spans="1:3" ht="28.8" x14ac:dyDescent="0.3">
      <c r="A10" s="5" t="s">
        <v>66</v>
      </c>
      <c r="B10" s="27">
        <v>2033938</v>
      </c>
      <c r="C10" s="27">
        <v>178863</v>
      </c>
    </row>
    <row r="11" spans="1:3" x14ac:dyDescent="0.3">
      <c r="A11" s="5" t="s">
        <v>67</v>
      </c>
      <c r="B11" s="28">
        <v>-96251999</v>
      </c>
      <c r="C11" s="28">
        <v>-137958753</v>
      </c>
    </row>
    <row r="12" spans="1:3" ht="28.8" x14ac:dyDescent="0.3">
      <c r="A12" s="6" t="s">
        <v>68</v>
      </c>
      <c r="B12" s="27">
        <v>-53181792</v>
      </c>
      <c r="C12" s="27">
        <v>-55043198</v>
      </c>
    </row>
    <row r="13" spans="1:3" x14ac:dyDescent="0.3">
      <c r="A13" s="5" t="s">
        <v>69</v>
      </c>
      <c r="B13" s="27">
        <v>-913593</v>
      </c>
      <c r="C13" s="27">
        <v>-4435204</v>
      </c>
    </row>
    <row r="14" spans="1:3" ht="18.75" customHeight="1" x14ac:dyDescent="0.3">
      <c r="A14" s="5" t="s">
        <v>70</v>
      </c>
      <c r="B14" s="27">
        <v>-14039895</v>
      </c>
      <c r="C14" s="27">
        <v>-17024473</v>
      </c>
    </row>
    <row r="15" spans="1:3" x14ac:dyDescent="0.3">
      <c r="A15" s="5" t="s">
        <v>71</v>
      </c>
      <c r="B15" s="27">
        <v>-1761500</v>
      </c>
      <c r="C15" s="27">
        <v>-2464291</v>
      </c>
    </row>
    <row r="16" spans="1:3" x14ac:dyDescent="0.3">
      <c r="A16" s="5" t="s">
        <v>72</v>
      </c>
      <c r="B16" s="27">
        <v>15871995</v>
      </c>
      <c r="C16" s="27">
        <v>58782328</v>
      </c>
    </row>
    <row r="17" spans="1:3" x14ac:dyDescent="0.3">
      <c r="A17" s="5" t="s">
        <v>73</v>
      </c>
      <c r="B17" s="27">
        <v>901</v>
      </c>
      <c r="C17" s="27">
        <v>394</v>
      </c>
    </row>
    <row r="18" spans="1:3" x14ac:dyDescent="0.3">
      <c r="A18" s="5" t="s">
        <v>74</v>
      </c>
      <c r="B18" s="27">
        <v>-1850674</v>
      </c>
      <c r="C18" s="27">
        <v>-2160438</v>
      </c>
    </row>
    <row r="19" spans="1:3" x14ac:dyDescent="0.3">
      <c r="A19" s="5" t="s">
        <v>75</v>
      </c>
      <c r="B19" s="27">
        <v>-3600692</v>
      </c>
      <c r="C19" s="27">
        <v>-2989618</v>
      </c>
    </row>
    <row r="20" spans="1:3" ht="28.8" x14ac:dyDescent="0.35">
      <c r="A20" s="5" t="s">
        <v>76</v>
      </c>
      <c r="B20" s="4"/>
      <c r="C20" s="4"/>
    </row>
    <row r="21" spans="1:3" x14ac:dyDescent="0.3">
      <c r="A21" s="8" t="s">
        <v>77</v>
      </c>
      <c r="B21" s="27">
        <v>10421531</v>
      </c>
      <c r="C21" s="27">
        <v>53632665.269999966</v>
      </c>
    </row>
    <row r="22" spans="1:3" ht="15" x14ac:dyDescent="0.35">
      <c r="A22" s="5" t="s">
        <v>78</v>
      </c>
      <c r="B22" s="4"/>
      <c r="C22" s="4"/>
    </row>
    <row r="23" spans="1:3" ht="43.2" x14ac:dyDescent="0.3">
      <c r="A23" s="6" t="s">
        <v>79</v>
      </c>
      <c r="B23" s="27">
        <v>-11766809</v>
      </c>
      <c r="C23" s="27">
        <v>-22479829.149999999</v>
      </c>
    </row>
    <row r="24" spans="1:3" x14ac:dyDescent="0.3">
      <c r="A24" s="8" t="s">
        <v>80</v>
      </c>
      <c r="B24" s="27">
        <v>-11766809</v>
      </c>
      <c r="C24" s="27">
        <v>-22479829.149999999</v>
      </c>
    </row>
    <row r="25" spans="1:3" ht="15" x14ac:dyDescent="0.35">
      <c r="A25" s="5" t="s">
        <v>81</v>
      </c>
      <c r="B25" s="4"/>
      <c r="C25" s="4"/>
    </row>
    <row r="26" spans="1:3" x14ac:dyDescent="0.3">
      <c r="A26" s="5" t="s">
        <v>82</v>
      </c>
      <c r="B26" s="27">
        <v>-97540</v>
      </c>
      <c r="C26" s="27">
        <v>-5317165.97</v>
      </c>
    </row>
    <row r="27" spans="1:3" x14ac:dyDescent="0.3">
      <c r="A27" s="5" t="s">
        <v>83</v>
      </c>
      <c r="B27" s="27">
        <v>-1232618</v>
      </c>
      <c r="C27" s="27">
        <v>-1165796.68</v>
      </c>
    </row>
    <row r="28" spans="1:3" x14ac:dyDescent="0.3">
      <c r="A28" s="8" t="s">
        <v>84</v>
      </c>
      <c r="B28" s="27">
        <v>-1330158</v>
      </c>
      <c r="C28" s="27">
        <v>-6482962.6499999994</v>
      </c>
    </row>
    <row r="29" spans="1:3" x14ac:dyDescent="0.3">
      <c r="A29" s="6" t="s">
        <v>85</v>
      </c>
      <c r="B29" s="27">
        <v>-820288</v>
      </c>
      <c r="C29" s="27">
        <v>-105135.43000000001</v>
      </c>
    </row>
    <row r="30" spans="1:3" x14ac:dyDescent="0.3">
      <c r="A30" s="39" t="s">
        <v>86</v>
      </c>
      <c r="B30" s="40">
        <v>-3495724</v>
      </c>
      <c r="C30" s="40">
        <v>24564738.039999969</v>
      </c>
    </row>
    <row r="31" spans="1:3" ht="16.5" customHeight="1" x14ac:dyDescent="0.3">
      <c r="A31" s="8" t="s">
        <v>87</v>
      </c>
      <c r="B31" s="27">
        <v>-81192179</v>
      </c>
      <c r="C31" s="27">
        <v>-74321128</v>
      </c>
    </row>
    <row r="32" spans="1:3" x14ac:dyDescent="0.3">
      <c r="A32" s="32" t="s">
        <v>88</v>
      </c>
      <c r="B32" s="27">
        <v>-84794169</v>
      </c>
      <c r="C32" s="27">
        <v>-49756389.960000031</v>
      </c>
    </row>
    <row r="33" spans="1:3" ht="28.8" x14ac:dyDescent="0.3">
      <c r="A33" s="5" t="s">
        <v>89</v>
      </c>
      <c r="B33" s="27">
        <v>-84794169</v>
      </c>
      <c r="C33" s="27">
        <v>-49756389.960000031</v>
      </c>
    </row>
    <row r="34" spans="1:3" x14ac:dyDescent="0.3">
      <c r="A34" s="52" t="s">
        <v>90</v>
      </c>
      <c r="B34" s="27">
        <v>945282</v>
      </c>
      <c r="C34" s="27">
        <v>3329268</v>
      </c>
    </row>
    <row r="35" spans="1:3" x14ac:dyDescent="0.3">
      <c r="A35" s="5" t="s">
        <v>91</v>
      </c>
      <c r="B35" s="27">
        <v>-85739451</v>
      </c>
      <c r="C35" s="27">
        <v>-53085658</v>
      </c>
    </row>
  </sheetData>
  <phoneticPr fontId="1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"/>
  <sheetViews>
    <sheetView zoomScale="148" zoomScaleNormal="148" workbookViewId="0">
      <selection activeCell="I5" sqref="I5"/>
    </sheetView>
  </sheetViews>
  <sheetFormatPr defaultRowHeight="14.4" x14ac:dyDescent="0.3"/>
  <cols>
    <col min="1" max="1" width="25.88671875" customWidth="1"/>
    <col min="2" max="2" width="27.44140625" customWidth="1"/>
    <col min="3" max="4" width="14.6640625" style="1" customWidth="1"/>
    <col min="5" max="5" width="12.5546875" customWidth="1"/>
    <col min="6" max="6" width="11.5546875" bestFit="1" customWidth="1"/>
  </cols>
  <sheetData>
    <row r="1" spans="1:8" x14ac:dyDescent="0.3">
      <c r="A1" s="33" t="s">
        <v>93</v>
      </c>
    </row>
    <row r="2" spans="1:8" x14ac:dyDescent="0.3">
      <c r="A2" s="34" t="s">
        <v>92</v>
      </c>
    </row>
    <row r="3" spans="1:8" ht="15" x14ac:dyDescent="0.35">
      <c r="A3" s="2"/>
    </row>
    <row r="4" spans="1:8" ht="28.8" x14ac:dyDescent="0.3">
      <c r="A4" s="21" t="s">
        <v>94</v>
      </c>
      <c r="B4" s="21" t="s">
        <v>0</v>
      </c>
      <c r="C4" s="22" t="s">
        <v>14</v>
      </c>
      <c r="D4" s="26" t="s">
        <v>1</v>
      </c>
      <c r="E4" s="21" t="s">
        <v>100</v>
      </c>
      <c r="F4" s="35" t="s">
        <v>103</v>
      </c>
    </row>
    <row r="5" spans="1:8" x14ac:dyDescent="0.3">
      <c r="A5" s="13" t="s">
        <v>2</v>
      </c>
      <c r="B5" s="14" t="s">
        <v>3</v>
      </c>
      <c r="C5" s="15" t="s">
        <v>19</v>
      </c>
      <c r="D5" s="15">
        <v>2.13</v>
      </c>
      <c r="E5" s="17" t="e">
        <f>'Situatia pozitiei financiare'!#REF!/'Situatia pozitiei financiare'!#REF!</f>
        <v>#REF!</v>
      </c>
      <c r="F5" s="36">
        <f>'Situatia pozitiei financiare'!B18/'Situatia pozitiei financiare'!B27</f>
        <v>2.0736365715121328</v>
      </c>
    </row>
    <row r="6" spans="1:8" ht="28.8" x14ac:dyDescent="0.3">
      <c r="A6" s="13" t="s">
        <v>4</v>
      </c>
      <c r="B6" s="14" t="s">
        <v>5</v>
      </c>
      <c r="C6" s="15" t="s">
        <v>17</v>
      </c>
      <c r="D6" s="15">
        <v>28.07</v>
      </c>
      <c r="E6" s="17" t="e">
        <f>('Situatia pozitiei financiare'!#REF!+'Situatia pozitiei financiare'!#REF!)/'Situatia pozitiei financiare'!#REF!*100</f>
        <v>#REF!</v>
      </c>
      <c r="F6" s="36">
        <f>('Situatia pozitiei financiare'!B23+'Situatia pozitiei financiare'!B31)/'Situatia pozitiei financiare'!B42*100</f>
        <v>26.764789949743655</v>
      </c>
    </row>
    <row r="7" spans="1:8" ht="28.8" x14ac:dyDescent="0.3">
      <c r="A7" s="13" t="s">
        <v>6</v>
      </c>
      <c r="B7" s="14" t="s">
        <v>7</v>
      </c>
      <c r="C7" s="15" t="s">
        <v>15</v>
      </c>
      <c r="D7" s="15">
        <v>303</v>
      </c>
      <c r="E7" s="16">
        <v>352</v>
      </c>
      <c r="F7" s="7">
        <v>248</v>
      </c>
    </row>
    <row r="8" spans="1:8" ht="28.8" x14ac:dyDescent="0.3">
      <c r="A8" s="13" t="s">
        <v>8</v>
      </c>
      <c r="B8" s="14" t="s">
        <v>9</v>
      </c>
      <c r="C8" s="15" t="s">
        <v>16</v>
      </c>
      <c r="D8" s="15">
        <v>0.52</v>
      </c>
      <c r="E8" s="17" t="e">
        <f>'Situatia rezultatului global'!#REF!/'Situatia pozitiei financiare'!#REF!</f>
        <v>#REF!</v>
      </c>
      <c r="F8" s="37">
        <f>'Situatia rezultatului global'!B8/'Situatia pozitiei financiare'!B13</f>
        <v>0.32545244664849654</v>
      </c>
    </row>
    <row r="9" spans="1:8" x14ac:dyDescent="0.3">
      <c r="A9" s="13" t="s">
        <v>95</v>
      </c>
      <c r="B9" s="14" t="s">
        <v>10</v>
      </c>
      <c r="C9" s="15" t="s">
        <v>18</v>
      </c>
      <c r="D9" s="15">
        <v>3.3000000000000002E-2</v>
      </c>
      <c r="E9" s="18">
        <v>2.8518053289517155E-2</v>
      </c>
    </row>
    <row r="10" spans="1:8" ht="23.25" customHeight="1" x14ac:dyDescent="0.3">
      <c r="A10" s="13" t="s">
        <v>11</v>
      </c>
      <c r="B10" s="14" t="s">
        <v>12</v>
      </c>
      <c r="C10" s="15" t="s">
        <v>17</v>
      </c>
      <c r="D10" s="15">
        <v>12.94</v>
      </c>
      <c r="E10" s="17">
        <v>13.07</v>
      </c>
      <c r="F10" s="36">
        <f>'Situatia rezultatului global'!B20/'Situatia rezultatului global'!B8</f>
        <v>0.11976836598717766</v>
      </c>
    </row>
    <row r="11" spans="1:8" ht="28.8" x14ac:dyDescent="0.3">
      <c r="A11" s="13" t="s">
        <v>13</v>
      </c>
      <c r="B11" s="14" t="s">
        <v>97</v>
      </c>
      <c r="C11" s="19" t="s">
        <v>98</v>
      </c>
      <c r="D11" s="30">
        <v>671338040</v>
      </c>
      <c r="E11" s="20">
        <v>671338040</v>
      </c>
      <c r="F11" s="30">
        <f>Table4[[#This Row],[30.06.2020]]</f>
        <v>671338040</v>
      </c>
      <c r="G11" s="31"/>
      <c r="H11" s="31"/>
    </row>
    <row r="12" spans="1:8" x14ac:dyDescent="0.3">
      <c r="A12" s="12"/>
      <c r="B12" s="12"/>
      <c r="C12" s="23"/>
      <c r="D12" s="23"/>
      <c r="E12" s="12"/>
    </row>
    <row r="13" spans="1:8" x14ac:dyDescent="0.3">
      <c r="A13" s="12"/>
      <c r="B13" s="12"/>
      <c r="C13" s="23"/>
      <c r="D13" s="23"/>
      <c r="E13" s="1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Situatia pozitiei financiare</vt:lpstr>
      <vt:lpstr>Situatia rezultatului global</vt:lpstr>
      <vt:lpstr>Situatia fluxurilor de numerar</vt:lpstr>
      <vt:lpstr>Indicatori operationali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2022-08-30T05:16:54Z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{1A067545-A4E2-4FA1-8094-0D7902669705}</vt:lpwstr>
  </property>
  <property fmtid="{D5CDD505-2E9C-101B-9397-08002B2CF9AE}" pid="3" name="DLPManualFileClassificationLastModifiedBy">
    <vt:lpwstr>ANTIBIOTICE\mihaelani</vt:lpwstr>
  </property>
  <property fmtid="{D5CDD505-2E9C-101B-9397-08002B2CF9AE}" pid="4" name="DLPManualFileClassificationLastModificationDate">
    <vt:lpwstr>1661241202</vt:lpwstr>
  </property>
  <property fmtid="{D5CDD505-2E9C-101B-9397-08002B2CF9AE}" pid="5" name="DLPManualFileClassificationVersion">
    <vt:lpwstr>11.9.0.82</vt:lpwstr>
  </property>
</Properties>
</file>