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1E7EF312-F4E3-45EF-98CD-EB380CAFF19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ndex" sheetId="8" r:id="rId1"/>
    <sheet name="Situatia pozitiei financiare" sheetId="2" r:id="rId2"/>
    <sheet name="Situatia rezultatului global" sheetId="3" r:id="rId3"/>
    <sheet name="Fluxuri de trezorerie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8" l="1"/>
  <c r="A3" i="8"/>
  <c r="A2" i="8"/>
  <c r="D16" i="10"/>
  <c r="D30" i="10" l="1"/>
  <c r="B8" i="10" l="1"/>
  <c r="B7" i="10"/>
  <c r="B13" i="10" l="1"/>
</calcChain>
</file>

<file path=xl/sharedStrings.xml><?xml version="1.0" encoding="utf-8"?>
<sst xmlns="http://schemas.openxmlformats.org/spreadsheetml/2006/main" count="96" uniqueCount="85">
  <si>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</si>
  <si>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</si>
  <si>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</si>
  <si>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</si>
  <si>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</si>
  <si>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</si>
  <si>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</si>
  <si>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</si>
  <si>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</si>
  <si>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</si>
  <si>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</si>
  <si>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</si>
  <si>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</si>
  <si>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</si>
  <si>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</si>
  <si>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</si>
  <si>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</si>
  <si>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</si>
  <si>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</si>
  <si>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</si>
  <si>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</si>
  <si>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</si>
  <si>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</si>
  <si>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</si>
  <si>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</si>
  <si>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</si>
  <si>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</si>
  <si>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</si>
  <si>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</si>
  <si>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</si>
  <si>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</si>
  <si>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</si>
  <si>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</si>
  <si>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</si>
  <si>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</si>
  <si>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</si>
  <si>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</si>
  <si>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</si>
  <si>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</si>
  <si>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</si>
  <si>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</si>
  <si>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</si>
  <si>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</si>
  <si>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</si>
  <si>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</si>
  <si>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31.12.2018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</si>
  <si>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</si>
  <si>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</si>
  <si>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</si>
  <si>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</si>
  <si>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</si>
  <si>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</si>
  <si>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</si>
  <si>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</si>
  <si>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</si>
  <si>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</si>
  <si>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</si>
  <si>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</si>
  <si>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</si>
  <si>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</si>
  <si>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</si>
  <si>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</si>
  <si>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</si>
  <si>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</si>
  <si>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</si>
  <si>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</si>
  <si>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</si>
  <si>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</si>
  <si>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</si>
  <si>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</si>
  <si>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</si>
  <si>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</si>
  <si>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</si>
  <si>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</si>
  <si>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</si>
  <si>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</si>
  <si>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</t>
  </si>
  <si>
    <t>Index- Antibiotice SA - cifre istorice IFRS</t>
  </si>
  <si>
    <t>(sumele sunt exprimate in lei)</t>
  </si>
  <si>
    <t>Fluxuri de trezorerie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</si>
  <si>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</si>
  <si>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</si>
  <si>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31.12.2017</t>
  </si>
  <si>
    <t>31.12.2019</t>
  </si>
  <si>
    <t xml:space="preserve">     Impozit pe profit/dividende platite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</si>
</sst>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\ _l_e_i_-;\-* #,##0.00\ _l_e_i_-;_-* &quot;-&quot;??\ _l_e_i_-;_-@_-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  <font>
      <sz val="11"/>
      <color theme="1"/>
      <name val="Calibri"/>
      <family val="2"/>
      <scheme val="minor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4"/>
    <xf numFmtId="0" fontId="0" fillId="3" borderId="0" xfId="0" applyFill="1"/>
    <xf numFmtId="0" fontId="11" fillId="2" borderId="0" xfId="0" applyFont="1" applyFill="1"/>
    <xf numFmtId="0" fontId="9" fillId="3" borderId="1" xfId="4" applyFill="1" applyBorder="1"/>
    <xf numFmtId="0" fontId="8" fillId="0" borderId="0" xfId="1" applyFont="1" applyAlignment="1">
      <alignment horizontal="left"/>
    </xf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37" fontId="6" fillId="0" borderId="0" xfId="0" applyNumberFormat="1" applyFont="1" applyBorder="1" applyAlignment="1">
      <alignment horizontal="right" vertical="top" wrapText="1"/>
    </xf>
    <xf numFmtId="4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justify" vertical="top" wrapText="1"/>
    </xf>
    <xf numFmtId="37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37" fontId="6" fillId="0" borderId="2" xfId="0" applyNumberFormat="1" applyFont="1" applyBorder="1" applyAlignment="1">
      <alignment horizontal="right" vertical="top" wrapText="1"/>
    </xf>
    <xf numFmtId="37" fontId="6" fillId="0" borderId="2" xfId="0" quotePrefix="1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justify" vertical="top" wrapText="1"/>
    </xf>
    <xf numFmtId="37" fontId="6" fillId="0" borderId="3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13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5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vertical="center" wrapText="1"/>
    </xf>
    <xf numFmtId="0" fontId="13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3" fontId="6" fillId="0" borderId="0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 vertical="top" wrapText="1"/>
    </xf>
    <xf numFmtId="0" fontId="11" fillId="0" borderId="4" xfId="0" applyFont="1" applyBorder="1"/>
    <xf numFmtId="10" fontId="2" fillId="0" borderId="0" xfId="5" applyNumberFormat="1" applyFont="1"/>
    <xf numFmtId="10" fontId="0" fillId="0" borderId="0" xfId="5" applyNumberFormat="1" applyFont="1"/>
    <xf numFmtId="3" fontId="2" fillId="0" borderId="0" xfId="0" applyNumberFormat="1" applyFont="1"/>
    <xf numFmtId="3" fontId="15" fillId="0" borderId="0" xfId="0" applyNumberFormat="1" applyFont="1" applyBorder="1" applyAlignment="1">
      <alignment vertical="center"/>
    </xf>
  </cellXfs>
  <cellStyles count="6">
    <cellStyle name="Comma 2" xfId="2" xr:uid="{00000000-0005-0000-0000-000000000000}"/>
    <cellStyle name="Hyperlink" xfId="4" builtinId="8"/>
    <cellStyle name="Normal" xfId="0" builtinId="0"/>
    <cellStyle name="Normal 2" xfId="1" xr:uid="{00000000-0005-0000-0000-000003000000}"/>
    <cellStyle name="Percent" xfId="5" builtinId="5"/>
    <cellStyle name="Percent 2" xfId="3" xr:uid="{00000000-0005-0000-0000-000005000000}"/>
  </cellStyles>
  <dxfs count="15">
    <dxf>
      <numFmt numFmtId="3" formatCode="#,##0"/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D39" totalsRowShown="0">
  <autoFilter ref="A5:D39" xr:uid="{00000000-0009-0000-0100-000002000000}"/>
  <tableColumns count="4">
    <tableColumn id="1" xr3:uid="{00000000-0010-0000-0000-000001000000}" name="Indicatori" dataDxfId="14"/>
    <tableColumn id="2" xr3:uid="{00000000-0010-0000-0000-000002000000}" name="31.12.2017" dataDxfId="13"/>
    <tableColumn id="3" xr3:uid="{00000000-0010-0000-0000-000003000000}" name="31.12.2018" dataDxfId="12"/>
    <tableColumn id="5" xr3:uid="{00000000-0010-0000-0000-000005000000}" name="31.12.201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D17" totalsRowShown="0" headerRowDxfId="11" headerRowBorderDxfId="10" tableBorderDxfId="9" totalsRowBorderDxfId="8">
  <autoFilter ref="A4:D17" xr:uid="{00000000-0009-0000-0100-000003000000}"/>
  <tableColumns count="4">
    <tableColumn id="1" xr3:uid="{00000000-0010-0000-0100-000001000000}" name="Indicatori"/>
    <tableColumn id="2" xr3:uid="{00000000-0010-0000-0100-000002000000}" name="31.12.2017" dataDxfId="7"/>
    <tableColumn id="4" xr3:uid="{00000000-0010-0000-0100-000004000000}" name="31.12.2018" dataDxfId="6"/>
    <tableColumn id="3" xr3:uid="{00000000-0010-0000-0100-000003000000}" name="31.12.2019" dataDxfId="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D34" totalsRowShown="0" headerRowDxfId="4">
  <autoFilter ref="A4:D34" xr:uid="{00000000-0009-0000-0100-000001000000}"/>
  <tableColumns count="4">
    <tableColumn id="1" xr3:uid="{00000000-0010-0000-0200-000001000000}" name="Indicatori" dataDxfId="3"/>
    <tableColumn id="2" xr3:uid="{00000000-0010-0000-0200-000002000000}" name="31.12.2017" dataDxfId="2"/>
    <tableColumn id="4" xr3:uid="{00000000-0010-0000-0200-000004000000}" name="31.12.2018" dataDxfId="1"/>
    <tableColumn id="3" xr3:uid="{00000000-0010-0000-0200-000003000000}" name="31.12.2019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workbookViewId="0">
      <selection activeCell="A2" sqref="A2"/>
    </sheetView>
  </sheetViews>
  <sheetFormatPr defaultRowHeight="14.4" x14ac:dyDescent="0.3"/>
  <cols>
    <col min="1" max="1" width="23.44140625" bestFit="1" customWidth="1"/>
  </cols>
  <sheetData>
    <row r="1" spans="1:3" s="4" customFormat="1" x14ac:dyDescent="0.3">
      <c r="A1" s="5" t="s">
        <v>77</v>
      </c>
      <c r="B1" s="5"/>
      <c r="C1" s="5"/>
    </row>
    <row r="2" spans="1:3" x14ac:dyDescent="0.3">
      <c r="A2" s="6" t="str">
        <f>HYPERLINK("[raport 2019.xlsx]'Situatia pozitiei financiare'!A1","Situatia pozitiei financiare")</f>
        <v>Situatia pozitiei financiare</v>
      </c>
    </row>
    <row r="3" spans="1:3" x14ac:dyDescent="0.3">
      <c r="A3" s="3" t="str">
        <f>HYPERLINK("[raport 2019.xlsx]'Situatia rezultatului global'!A1","Situatia rezultatului global")</f>
        <v>Situatia rezultatului global</v>
      </c>
    </row>
    <row r="4" spans="1:3" x14ac:dyDescent="0.3">
      <c r="A4" s="3" t="str">
        <f>HYPERLINK("[raport 2019.xlsx]'Fluxuri de trezorerie'!A1","Fluxuri de trezorerie")</f>
        <v>Fluxuri de trezorerie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1"/>
  <sheetViews>
    <sheetView tabSelected="1" workbookViewId="0"/>
  </sheetViews>
  <sheetFormatPr defaultRowHeight="15" x14ac:dyDescent="0.35"/>
  <cols>
    <col min="1" max="1" width="32.109375" style="8" bestFit="1" customWidth="1"/>
    <col min="2" max="2" width="16.109375" style="8" bestFit="1" customWidth="1"/>
    <col min="3" max="3" width="13.88671875" style="8" bestFit="1" customWidth="1"/>
    <col min="4" max="4" width="12.5546875" customWidth="1"/>
  </cols>
  <sheetData>
    <row r="1" spans="1:4" ht="16.2" x14ac:dyDescent="0.35">
      <c r="A1" s="9" t="s">
        <v>46</v>
      </c>
    </row>
    <row r="2" spans="1:4" ht="16.2" x14ac:dyDescent="0.35">
      <c r="A2" s="10" t="s">
        <v>78</v>
      </c>
      <c r="B2" s="2"/>
    </row>
    <row r="3" spans="1:4" x14ac:dyDescent="0.35">
      <c r="C3" s="50"/>
    </row>
    <row r="4" spans="1:4" x14ac:dyDescent="0.35">
      <c r="B4" s="2"/>
    </row>
    <row r="5" spans="1:4" x14ac:dyDescent="0.35">
      <c r="A5" s="24" t="s">
        <v>76</v>
      </c>
      <c r="B5" s="25" t="s">
        <v>82</v>
      </c>
      <c r="C5" s="26" t="s">
        <v>45</v>
      </c>
      <c r="D5" s="26" t="s">
        <v>83</v>
      </c>
    </row>
    <row r="6" spans="1:4" x14ac:dyDescent="0.35">
      <c r="A6" s="27" t="s">
        <v>0</v>
      </c>
      <c r="B6" s="27"/>
      <c r="C6" s="28"/>
    </row>
    <row r="7" spans="1:4" x14ac:dyDescent="0.35">
      <c r="A7" s="29" t="s">
        <v>1</v>
      </c>
      <c r="B7" s="28"/>
      <c r="C7" s="30"/>
    </row>
    <row r="8" spans="1:4" ht="14.4" x14ac:dyDescent="0.3">
      <c r="A8" s="31" t="s">
        <v>2</v>
      </c>
      <c r="B8" s="33">
        <v>223242890</v>
      </c>
      <c r="C8" s="33">
        <v>310640665</v>
      </c>
      <c r="D8" s="33">
        <v>363616611</v>
      </c>
    </row>
    <row r="9" spans="1:4" ht="14.4" x14ac:dyDescent="0.3">
      <c r="A9" s="31" t="s">
        <v>3</v>
      </c>
      <c r="B9" s="34">
        <v>13107622</v>
      </c>
      <c r="C9" s="33">
        <v>15028716</v>
      </c>
      <c r="D9" s="33">
        <v>16385709</v>
      </c>
    </row>
    <row r="10" spans="1:4" ht="14.4" x14ac:dyDescent="0.3">
      <c r="A10" s="29" t="s">
        <v>4</v>
      </c>
      <c r="B10" s="35">
        <v>236350512</v>
      </c>
      <c r="C10" s="35">
        <v>325669381</v>
      </c>
      <c r="D10" s="35">
        <v>380002320</v>
      </c>
    </row>
    <row r="11" spans="1:4" ht="14.4" x14ac:dyDescent="0.3">
      <c r="A11" s="29" t="s">
        <v>5</v>
      </c>
      <c r="B11" s="32"/>
      <c r="C11" s="33"/>
      <c r="D11" s="33"/>
    </row>
    <row r="12" spans="1:4" ht="14.4" x14ac:dyDescent="0.3">
      <c r="A12" s="31" t="s">
        <v>6</v>
      </c>
      <c r="B12" s="34">
        <v>67264546</v>
      </c>
      <c r="C12" s="33">
        <v>64964662</v>
      </c>
      <c r="D12" s="33">
        <v>73975988</v>
      </c>
    </row>
    <row r="13" spans="1:4" ht="14.4" x14ac:dyDescent="0.3">
      <c r="A13" s="31" t="s">
        <v>7</v>
      </c>
      <c r="B13" s="34">
        <v>264212743</v>
      </c>
      <c r="C13" s="33">
        <v>313094458</v>
      </c>
      <c r="D13" s="33">
        <v>338159774</v>
      </c>
    </row>
    <row r="14" spans="1:4" ht="14.4" x14ac:dyDescent="0.3">
      <c r="A14" s="31" t="s">
        <v>8</v>
      </c>
      <c r="B14" s="34">
        <v>5107743</v>
      </c>
      <c r="C14" s="33">
        <v>2376682</v>
      </c>
      <c r="D14" s="33">
        <v>1877409</v>
      </c>
    </row>
    <row r="15" spans="1:4" ht="14.4" x14ac:dyDescent="0.3">
      <c r="A15" s="29" t="s">
        <v>9</v>
      </c>
      <c r="B15" s="51">
        <v>336585032</v>
      </c>
      <c r="C15" s="35">
        <v>380435802</v>
      </c>
      <c r="D15" s="35">
        <v>414013171</v>
      </c>
    </row>
    <row r="16" spans="1:4" x14ac:dyDescent="0.35">
      <c r="A16" s="29" t="s">
        <v>10</v>
      </c>
      <c r="B16" s="32">
        <v>572935544</v>
      </c>
      <c r="C16" s="36">
        <v>706105183</v>
      </c>
      <c r="D16" s="36">
        <v>794015491</v>
      </c>
    </row>
    <row r="17" spans="1:4" ht="14.4" x14ac:dyDescent="0.3">
      <c r="A17" s="29" t="s">
        <v>11</v>
      </c>
      <c r="B17" s="32"/>
      <c r="C17" s="33"/>
      <c r="D17" s="33"/>
    </row>
    <row r="18" spans="1:4" ht="14.4" x14ac:dyDescent="0.3">
      <c r="A18" s="29" t="s">
        <v>12</v>
      </c>
      <c r="B18" s="32"/>
      <c r="C18" s="33"/>
      <c r="D18" s="33"/>
    </row>
    <row r="19" spans="1:4" x14ac:dyDescent="0.35">
      <c r="A19" s="31" t="s">
        <v>13</v>
      </c>
      <c r="B19" s="34">
        <v>55535974</v>
      </c>
      <c r="C19" s="37">
        <v>67171084</v>
      </c>
      <c r="D19" s="33">
        <v>72337840</v>
      </c>
    </row>
    <row r="20" spans="1:4" ht="14.4" x14ac:dyDescent="0.3">
      <c r="A20" s="31" t="s">
        <v>14</v>
      </c>
      <c r="B20" s="34">
        <v>69731310</v>
      </c>
      <c r="C20" s="33">
        <v>100729229</v>
      </c>
      <c r="D20" s="33">
        <v>125875879</v>
      </c>
    </row>
    <row r="21" spans="1:4" ht="14.4" x14ac:dyDescent="0.3">
      <c r="A21" s="31" t="s">
        <v>15</v>
      </c>
      <c r="B21" s="34">
        <v>9792887</v>
      </c>
      <c r="C21" s="33">
        <v>10421393</v>
      </c>
      <c r="D21" s="33">
        <v>13267396</v>
      </c>
    </row>
    <row r="22" spans="1:4" ht="14.4" x14ac:dyDescent="0.3">
      <c r="A22" s="31" t="s">
        <v>16</v>
      </c>
      <c r="B22" s="32">
        <v>326246</v>
      </c>
      <c r="C22" s="33">
        <v>637008</v>
      </c>
      <c r="D22" s="33">
        <v>0</v>
      </c>
    </row>
    <row r="23" spans="1:4" ht="14.4" x14ac:dyDescent="0.3">
      <c r="A23" s="29" t="s">
        <v>17</v>
      </c>
      <c r="B23" s="32">
        <v>135386417</v>
      </c>
      <c r="C23" s="35">
        <v>178958714</v>
      </c>
      <c r="D23" s="35">
        <v>211481115</v>
      </c>
    </row>
    <row r="24" spans="1:4" x14ac:dyDescent="0.35">
      <c r="A24" s="29" t="s">
        <v>18</v>
      </c>
      <c r="B24" s="37"/>
      <c r="C24" s="33"/>
      <c r="D24" s="33"/>
    </row>
    <row r="25" spans="1:4" ht="14.4" x14ac:dyDescent="0.3">
      <c r="A25" s="31" t="s">
        <v>16</v>
      </c>
      <c r="B25" s="34">
        <v>2498889</v>
      </c>
      <c r="C25" s="33">
        <v>2489791</v>
      </c>
      <c r="D25" s="33">
        <v>3079169</v>
      </c>
    </row>
    <row r="26" spans="1:4" ht="14.4" x14ac:dyDescent="0.3">
      <c r="A26" s="31" t="s">
        <v>19</v>
      </c>
      <c r="B26" s="34">
        <v>18172398</v>
      </c>
      <c r="C26" s="33">
        <v>25266930</v>
      </c>
      <c r="D26" s="33">
        <v>25531938</v>
      </c>
    </row>
    <row r="27" spans="1:4" ht="14.4" x14ac:dyDescent="0.3">
      <c r="A27" s="31" t="s">
        <v>14</v>
      </c>
      <c r="B27" s="34"/>
      <c r="C27" s="33">
        <v>26662433</v>
      </c>
      <c r="D27" s="33">
        <v>57080354</v>
      </c>
    </row>
    <row r="28" spans="1:4" ht="14.4" x14ac:dyDescent="0.3">
      <c r="A28" s="29" t="s">
        <v>20</v>
      </c>
      <c r="B28" s="32">
        <v>20671287</v>
      </c>
      <c r="C28" s="35">
        <v>54419154</v>
      </c>
      <c r="D28" s="35">
        <v>85691461</v>
      </c>
    </row>
    <row r="29" spans="1:4" x14ac:dyDescent="0.35">
      <c r="A29" s="29" t="s">
        <v>21</v>
      </c>
      <c r="B29" s="32">
        <v>156057704</v>
      </c>
      <c r="C29" s="36">
        <v>233377868</v>
      </c>
      <c r="D29" s="36">
        <v>297172576</v>
      </c>
    </row>
    <row r="30" spans="1:4" ht="14.4" x14ac:dyDescent="0.3">
      <c r="A30" s="29" t="s">
        <v>22</v>
      </c>
      <c r="B30" s="32"/>
      <c r="C30" s="38"/>
      <c r="D30" s="33"/>
    </row>
    <row r="31" spans="1:4" ht="14.4" x14ac:dyDescent="0.3">
      <c r="A31" s="29" t="s">
        <v>23</v>
      </c>
      <c r="B31" s="32">
        <v>264835156</v>
      </c>
      <c r="C31" s="35">
        <v>264835156</v>
      </c>
      <c r="D31" s="35">
        <v>264835156</v>
      </c>
    </row>
    <row r="32" spans="1:4" ht="14.4" x14ac:dyDescent="0.3">
      <c r="A32" s="31" t="s">
        <v>24</v>
      </c>
      <c r="B32" s="34">
        <v>14556141</v>
      </c>
      <c r="C32" s="33">
        <v>53459597</v>
      </c>
      <c r="D32" s="33">
        <v>50804319</v>
      </c>
    </row>
    <row r="33" spans="1:4" ht="14.4" x14ac:dyDescent="0.3">
      <c r="A33" s="31" t="s">
        <v>25</v>
      </c>
      <c r="B33" s="34">
        <v>13426761.4</v>
      </c>
      <c r="C33" s="33">
        <v>13426761</v>
      </c>
      <c r="D33" s="33">
        <v>13426761</v>
      </c>
    </row>
    <row r="34" spans="1:4" ht="14.4" x14ac:dyDescent="0.3">
      <c r="A34" s="31" t="s">
        <v>26</v>
      </c>
      <c r="B34" s="34">
        <v>162134513</v>
      </c>
      <c r="C34" s="33">
        <v>190422002</v>
      </c>
      <c r="D34" s="33">
        <v>200655367</v>
      </c>
    </row>
    <row r="35" spans="1:4" ht="14.4" x14ac:dyDescent="0.3">
      <c r="A35" s="31" t="s">
        <v>27</v>
      </c>
      <c r="B35" s="34">
        <v>-71663085</v>
      </c>
      <c r="C35" s="33">
        <v>-60182699</v>
      </c>
      <c r="D35" s="33">
        <v>-56432683</v>
      </c>
    </row>
    <row r="36" spans="1:4" ht="14.4" x14ac:dyDescent="0.3">
      <c r="A36" s="31" t="s">
        <v>28</v>
      </c>
      <c r="B36" s="34"/>
      <c r="C36" s="33">
        <v>-23537290</v>
      </c>
      <c r="D36" s="33">
        <v>-7269283</v>
      </c>
    </row>
    <row r="37" spans="1:4" ht="14.4" x14ac:dyDescent="0.3">
      <c r="A37" s="31" t="s">
        <v>29</v>
      </c>
      <c r="B37" s="34">
        <v>33558354</v>
      </c>
      <c r="C37" s="33">
        <v>34303788</v>
      </c>
      <c r="D37" s="33">
        <v>30823278</v>
      </c>
    </row>
    <row r="38" spans="1:4" ht="14.4" x14ac:dyDescent="0.3">
      <c r="A38" s="29" t="s">
        <v>30</v>
      </c>
      <c r="B38" s="32">
        <v>416877840</v>
      </c>
      <c r="C38" s="35">
        <v>472727315</v>
      </c>
      <c r="D38" s="35">
        <v>496842915</v>
      </c>
    </row>
    <row r="39" spans="1:4" ht="14.4" x14ac:dyDescent="0.3">
      <c r="A39" s="29" t="s">
        <v>31</v>
      </c>
      <c r="B39" s="32">
        <v>572935544</v>
      </c>
      <c r="C39" s="35">
        <v>706105183</v>
      </c>
      <c r="D39" s="35">
        <v>794015491</v>
      </c>
    </row>
    <row r="41" spans="1:4" x14ac:dyDescent="0.35">
      <c r="B41" s="48"/>
      <c r="C41" s="48"/>
      <c r="D41" s="4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A5" sqref="A5:A17"/>
    </sheetView>
  </sheetViews>
  <sheetFormatPr defaultRowHeight="14.4" x14ac:dyDescent="0.3"/>
  <cols>
    <col min="1" max="1" width="53.33203125" bestFit="1" customWidth="1"/>
    <col min="2" max="2" width="12.5546875" bestFit="1" customWidth="1"/>
    <col min="3" max="3" width="14.6640625" bestFit="1" customWidth="1"/>
    <col min="4" max="4" width="11.33203125" customWidth="1"/>
  </cols>
  <sheetData>
    <row r="1" spans="1:4" x14ac:dyDescent="0.3">
      <c r="A1" t="s">
        <v>47</v>
      </c>
    </row>
    <row r="2" spans="1:4" ht="15" x14ac:dyDescent="0.35">
      <c r="A2" s="7" t="s">
        <v>75</v>
      </c>
    </row>
    <row r="3" spans="1:4" ht="15" x14ac:dyDescent="0.35">
      <c r="A3" s="2"/>
    </row>
    <row r="4" spans="1:4" ht="15" x14ac:dyDescent="0.35">
      <c r="A4" s="39" t="s">
        <v>76</v>
      </c>
      <c r="B4" s="40" t="s">
        <v>82</v>
      </c>
      <c r="C4" s="40" t="s">
        <v>45</v>
      </c>
      <c r="D4" s="47" t="s">
        <v>83</v>
      </c>
    </row>
    <row r="5" spans="1:4" x14ac:dyDescent="0.3">
      <c r="A5" s="41" t="s">
        <v>32</v>
      </c>
      <c r="B5" s="42">
        <v>336904666</v>
      </c>
      <c r="C5" s="42">
        <v>364576466</v>
      </c>
      <c r="D5" s="43">
        <v>389710740</v>
      </c>
    </row>
    <row r="6" spans="1:4" x14ac:dyDescent="0.3">
      <c r="A6" s="41" t="s">
        <v>33</v>
      </c>
      <c r="B6" s="42">
        <v>37796667</v>
      </c>
      <c r="C6" s="42">
        <v>45405000</v>
      </c>
      <c r="D6" s="43">
        <v>33008685</v>
      </c>
    </row>
    <row r="7" spans="1:4" x14ac:dyDescent="0.3">
      <c r="A7" s="41" t="s">
        <v>34</v>
      </c>
      <c r="B7" s="42">
        <v>4235363</v>
      </c>
      <c r="C7" s="42">
        <v>-1259715</v>
      </c>
      <c r="D7" s="43">
        <v>4564960</v>
      </c>
    </row>
    <row r="8" spans="1:4" x14ac:dyDescent="0.3">
      <c r="A8" s="41" t="s">
        <v>35</v>
      </c>
      <c r="B8" s="42">
        <v>1850831</v>
      </c>
      <c r="C8" s="42">
        <v>3489144</v>
      </c>
      <c r="D8" s="43">
        <v>4660869</v>
      </c>
    </row>
    <row r="9" spans="1:4" x14ac:dyDescent="0.3">
      <c r="A9" s="41" t="s">
        <v>36</v>
      </c>
      <c r="B9" s="42">
        <v>127072000</v>
      </c>
      <c r="C9" s="42">
        <v>138844375</v>
      </c>
      <c r="D9" s="43">
        <v>146016104</v>
      </c>
    </row>
    <row r="10" spans="1:4" x14ac:dyDescent="0.3">
      <c r="A10" s="41" t="s">
        <v>37</v>
      </c>
      <c r="B10" s="42">
        <v>85897194</v>
      </c>
      <c r="C10" s="42">
        <v>90864735</v>
      </c>
      <c r="D10" s="43">
        <v>102852132</v>
      </c>
    </row>
    <row r="11" spans="1:4" x14ac:dyDescent="0.3">
      <c r="A11" s="41" t="s">
        <v>38</v>
      </c>
      <c r="B11" s="42">
        <v>17098098</v>
      </c>
      <c r="C11" s="42">
        <v>20237870</v>
      </c>
      <c r="D11" s="43">
        <v>21416603</v>
      </c>
    </row>
    <row r="12" spans="1:4" x14ac:dyDescent="0.3">
      <c r="A12" s="41" t="s">
        <v>39</v>
      </c>
      <c r="B12" s="42">
        <v>113395172</v>
      </c>
      <c r="C12" s="42">
        <v>122951124</v>
      </c>
      <c r="D12" s="43">
        <v>121652509</v>
      </c>
    </row>
    <row r="13" spans="1:4" x14ac:dyDescent="0.3">
      <c r="A13" s="41" t="s">
        <v>40</v>
      </c>
      <c r="B13" s="42">
        <v>37325063</v>
      </c>
      <c r="C13" s="42">
        <v>39312791</v>
      </c>
      <c r="D13" s="43">
        <v>40007906</v>
      </c>
    </row>
    <row r="14" spans="1:4" x14ac:dyDescent="0.3">
      <c r="A14" s="41" t="s">
        <v>41</v>
      </c>
      <c r="B14" s="42">
        <v>-1963633</v>
      </c>
      <c r="C14" s="42">
        <v>-4224180</v>
      </c>
      <c r="D14" s="43">
        <v>-4828013</v>
      </c>
    </row>
    <row r="15" spans="1:4" x14ac:dyDescent="0.3">
      <c r="A15" s="41" t="s">
        <v>42</v>
      </c>
      <c r="B15" s="42">
        <v>35361430</v>
      </c>
      <c r="C15" s="42">
        <v>35088611</v>
      </c>
      <c r="D15" s="43">
        <v>35179893</v>
      </c>
    </row>
    <row r="16" spans="1:4" x14ac:dyDescent="0.3">
      <c r="A16" s="41" t="s">
        <v>43</v>
      </c>
      <c r="B16" s="42">
        <v>1803076</v>
      </c>
      <c r="C16" s="42">
        <v>784823</v>
      </c>
      <c r="D16" s="43">
        <v>4356615</v>
      </c>
    </row>
    <row r="17" spans="1:4" x14ac:dyDescent="0.3">
      <c r="A17" s="41" t="s">
        <v>44</v>
      </c>
      <c r="B17" s="42">
        <v>33558354</v>
      </c>
      <c r="C17" s="42">
        <v>34303788</v>
      </c>
      <c r="D17" s="43">
        <v>30823278</v>
      </c>
    </row>
    <row r="18" spans="1:4" x14ac:dyDescent="0.3">
      <c r="A18" s="41"/>
      <c r="B18" s="41"/>
      <c r="C18" s="4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/>
  </sheetViews>
  <sheetFormatPr defaultRowHeight="14.4" x14ac:dyDescent="0.3"/>
  <cols>
    <col min="1" max="1" width="51.109375" style="11" customWidth="1"/>
    <col min="2" max="2" width="15.109375" customWidth="1"/>
    <col min="3" max="3" width="14.33203125" customWidth="1"/>
    <col min="4" max="4" width="13.33203125" style="45" customWidth="1"/>
  </cols>
  <sheetData>
    <row r="1" spans="1:4" x14ac:dyDescent="0.3">
      <c r="A1" s="11" t="s">
        <v>79</v>
      </c>
    </row>
    <row r="2" spans="1:4" ht="15" x14ac:dyDescent="0.35">
      <c r="A2" s="7" t="s">
        <v>75</v>
      </c>
    </row>
    <row r="3" spans="1:4" ht="15" x14ac:dyDescent="0.35">
      <c r="A3" s="7"/>
    </row>
    <row r="4" spans="1:4" x14ac:dyDescent="0.3">
      <c r="A4" s="12" t="s">
        <v>76</v>
      </c>
      <c r="B4" s="1" t="s">
        <v>82</v>
      </c>
      <c r="C4" s="1" t="s">
        <v>45</v>
      </c>
      <c r="D4" s="46" t="s">
        <v>83</v>
      </c>
    </row>
    <row r="5" spans="1:4" x14ac:dyDescent="0.3">
      <c r="A5" s="13" t="s">
        <v>48</v>
      </c>
    </row>
    <row r="6" spans="1:4" ht="28.8" x14ac:dyDescent="0.3">
      <c r="A6" s="13" t="s">
        <v>49</v>
      </c>
      <c r="B6" s="14">
        <v>313461633</v>
      </c>
      <c r="C6" s="14">
        <v>342163055</v>
      </c>
      <c r="D6" s="45">
        <v>363059643</v>
      </c>
    </row>
    <row r="7" spans="1:4" ht="28.8" x14ac:dyDescent="0.3">
      <c r="A7" s="13" t="s">
        <v>50</v>
      </c>
      <c r="B7" s="14">
        <f>-(9827652)</f>
        <v>-9827652</v>
      </c>
      <c r="C7" s="14">
        <v>507166</v>
      </c>
      <c r="D7" s="44">
        <v>425296</v>
      </c>
    </row>
    <row r="8" spans="1:4" x14ac:dyDescent="0.3">
      <c r="A8" s="13" t="s">
        <v>51</v>
      </c>
      <c r="B8" s="15">
        <f>-169526601</f>
        <v>-169526601</v>
      </c>
      <c r="C8" s="15">
        <v>-196684926</v>
      </c>
      <c r="D8" s="15">
        <v>-203130502</v>
      </c>
    </row>
    <row r="9" spans="1:4" ht="28.8" x14ac:dyDescent="0.3">
      <c r="A9" s="16" t="s">
        <v>52</v>
      </c>
      <c r="B9" s="17">
        <v>-77395419</v>
      </c>
      <c r="C9" s="17">
        <v>-82487294</v>
      </c>
      <c r="D9" s="15">
        <v>-89954560</v>
      </c>
    </row>
    <row r="10" spans="1:4" x14ac:dyDescent="0.3">
      <c r="A10" s="13" t="s">
        <v>53</v>
      </c>
      <c r="B10" s="14">
        <v>-2667613</v>
      </c>
      <c r="C10" s="14"/>
    </row>
    <row r="11" spans="1:4" ht="28.8" x14ac:dyDescent="0.3">
      <c r="A11" s="13" t="s">
        <v>54</v>
      </c>
      <c r="B11" s="14">
        <v>-28427073</v>
      </c>
      <c r="C11" s="14">
        <v>-35898778</v>
      </c>
      <c r="D11" s="15">
        <v>-41908808</v>
      </c>
    </row>
    <row r="12" spans="1:4" x14ac:dyDescent="0.3">
      <c r="A12" s="13" t="s">
        <v>55</v>
      </c>
      <c r="B12" s="14">
        <v>-1635017</v>
      </c>
      <c r="C12" s="14">
        <v>-865883</v>
      </c>
      <c r="D12" s="15">
        <v>-666289</v>
      </c>
    </row>
    <row r="13" spans="1:4" x14ac:dyDescent="0.3">
      <c r="A13" s="13" t="s">
        <v>56</v>
      </c>
      <c r="B13" s="14">
        <f>SUM(B6:B12)</f>
        <v>23982258</v>
      </c>
      <c r="C13" s="14">
        <v>26733341</v>
      </c>
      <c r="D13" s="45">
        <v>27824781</v>
      </c>
    </row>
    <row r="14" spans="1:4" x14ac:dyDescent="0.3">
      <c r="A14" s="13" t="s">
        <v>57</v>
      </c>
      <c r="B14" s="14">
        <v>4287</v>
      </c>
      <c r="C14" s="14">
        <v>4991</v>
      </c>
      <c r="D14" s="45">
        <v>8313</v>
      </c>
    </row>
    <row r="15" spans="1:4" x14ac:dyDescent="0.3">
      <c r="A15" s="13" t="s">
        <v>58</v>
      </c>
      <c r="B15" s="14">
        <v>-1252021</v>
      </c>
      <c r="C15" s="14">
        <v>-3474486</v>
      </c>
      <c r="D15" s="15">
        <v>-4538522</v>
      </c>
    </row>
    <row r="16" spans="1:4" x14ac:dyDescent="0.3">
      <c r="A16" s="13" t="s">
        <v>84</v>
      </c>
      <c r="B16" s="14">
        <v>-3328251</v>
      </c>
      <c r="C16" s="14">
        <v>-2400279</v>
      </c>
      <c r="D16" s="15">
        <f>-2612315+-56922</f>
        <v>-2669237</v>
      </c>
    </row>
    <row r="17" spans="1:4" ht="28.8" x14ac:dyDescent="0.3">
      <c r="A17" s="13" t="s">
        <v>59</v>
      </c>
      <c r="B17" s="18"/>
      <c r="C17" s="18"/>
    </row>
    <row r="18" spans="1:4" x14ac:dyDescent="0.3">
      <c r="A18" s="19" t="s">
        <v>60</v>
      </c>
      <c r="B18" s="20">
        <v>-19406273</v>
      </c>
      <c r="C18" s="20">
        <v>20863568</v>
      </c>
      <c r="D18" s="45">
        <v>20625335</v>
      </c>
    </row>
    <row r="19" spans="1:4" x14ac:dyDescent="0.3">
      <c r="A19" s="13" t="s">
        <v>61</v>
      </c>
      <c r="B19" s="18"/>
      <c r="C19" s="18"/>
    </row>
    <row r="20" spans="1:4" ht="43.2" x14ac:dyDescent="0.3">
      <c r="A20" s="16" t="s">
        <v>80</v>
      </c>
      <c r="B20" s="18">
        <v>0</v>
      </c>
      <c r="C20" s="18">
        <v>0</v>
      </c>
      <c r="D20" s="45">
        <v>0</v>
      </c>
    </row>
    <row r="21" spans="1:4" ht="43.2" x14ac:dyDescent="0.3">
      <c r="A21" s="16" t="s">
        <v>62</v>
      </c>
      <c r="B21" s="17">
        <v>-43312921</v>
      </c>
      <c r="C21" s="17">
        <v>-64596506</v>
      </c>
      <c r="D21" s="17">
        <v>-69180345</v>
      </c>
    </row>
    <row r="22" spans="1:4" x14ac:dyDescent="0.3">
      <c r="A22" s="16" t="s">
        <v>81</v>
      </c>
      <c r="B22" s="18">
        <v>0</v>
      </c>
      <c r="C22" s="18"/>
    </row>
    <row r="23" spans="1:4" x14ac:dyDescent="0.3">
      <c r="A23" s="19" t="s">
        <v>63</v>
      </c>
      <c r="B23" s="20">
        <v>-43312921</v>
      </c>
      <c r="C23" s="20">
        <v>-64596506</v>
      </c>
      <c r="D23" s="20">
        <v>-69180345</v>
      </c>
    </row>
    <row r="24" spans="1:4" x14ac:dyDescent="0.3">
      <c r="A24" s="13" t="s">
        <v>64</v>
      </c>
      <c r="B24" s="18"/>
      <c r="C24" s="18"/>
    </row>
    <row r="25" spans="1:4" x14ac:dyDescent="0.3">
      <c r="A25" s="13" t="s">
        <v>65</v>
      </c>
      <c r="B25" s="14"/>
      <c r="C25" s="14">
        <v>26627446</v>
      </c>
      <c r="D25" s="45">
        <v>29595638</v>
      </c>
    </row>
    <row r="26" spans="1:4" x14ac:dyDescent="0.3">
      <c r="A26" s="11" t="s">
        <v>66</v>
      </c>
      <c r="B26" s="14">
        <v>-13660457</v>
      </c>
      <c r="C26" s="14">
        <v>-16235156</v>
      </c>
      <c r="D26" s="14">
        <v>-6150225</v>
      </c>
    </row>
    <row r="27" spans="1:4" x14ac:dyDescent="0.3">
      <c r="A27" s="19" t="s">
        <v>67</v>
      </c>
      <c r="B27" s="20">
        <v>-13660457</v>
      </c>
      <c r="C27" s="20">
        <v>10392291</v>
      </c>
      <c r="D27" s="45">
        <v>23445413</v>
      </c>
    </row>
    <row r="28" spans="1:4" x14ac:dyDescent="0.3">
      <c r="A28" s="16" t="s">
        <v>68</v>
      </c>
      <c r="B28" s="14">
        <v>-253181</v>
      </c>
      <c r="C28" s="14">
        <v>-388333</v>
      </c>
      <c r="D28" s="14">
        <v>-536326</v>
      </c>
    </row>
    <row r="29" spans="1:4" x14ac:dyDescent="0.3">
      <c r="A29" s="11" t="s">
        <v>69</v>
      </c>
      <c r="B29" s="21">
        <v>-37820285</v>
      </c>
      <c r="C29" s="21">
        <v>-33728980</v>
      </c>
      <c r="D29" s="21">
        <v>-25645923</v>
      </c>
    </row>
    <row r="30" spans="1:4" ht="16.5" customHeight="1" x14ac:dyDescent="0.3">
      <c r="A30" s="19" t="s">
        <v>70</v>
      </c>
      <c r="B30" s="21">
        <v>-26803281</v>
      </c>
      <c r="C30" s="21">
        <v>-64623567</v>
      </c>
      <c r="D30" s="21">
        <f>C31</f>
        <v>-98352547</v>
      </c>
    </row>
    <row r="31" spans="1:4" x14ac:dyDescent="0.3">
      <c r="A31" s="19" t="s">
        <v>71</v>
      </c>
      <c r="B31" s="21">
        <v>-64623567</v>
      </c>
      <c r="C31" s="21">
        <v>-98352547</v>
      </c>
      <c r="D31" s="21">
        <v>-123998470</v>
      </c>
    </row>
    <row r="32" spans="1:4" ht="28.8" x14ac:dyDescent="0.3">
      <c r="A32" s="22" t="s">
        <v>72</v>
      </c>
      <c r="B32" s="23">
        <v>-64623567</v>
      </c>
      <c r="C32" s="23">
        <v>-98352547</v>
      </c>
      <c r="D32" s="23">
        <v>-123998470</v>
      </c>
    </row>
    <row r="33" spans="1:4" x14ac:dyDescent="0.3">
      <c r="A33" s="11" t="s">
        <v>73</v>
      </c>
      <c r="B33" s="14">
        <v>5107743</v>
      </c>
      <c r="C33" s="14">
        <v>2376682</v>
      </c>
      <c r="D33" s="45">
        <v>1877409</v>
      </c>
    </row>
    <row r="34" spans="1:4" x14ac:dyDescent="0.3">
      <c r="A34" s="13" t="s">
        <v>74</v>
      </c>
      <c r="B34" s="14">
        <v>-69731310</v>
      </c>
      <c r="C34" s="14">
        <v>-100729229</v>
      </c>
      <c r="D34" s="21">
        <v>-125875879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Situatia pozitiei financiare</vt:lpstr>
      <vt:lpstr>Situatia rezultatului global</vt:lpstr>
      <vt:lpstr>Fluxuri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2020-04-09T15:28:18Z</dcterms:modified>
</cp:coreProperties>
</file>