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6808AFFA-4C72-4ACD-944C-B9DADB2B4FF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Index" sheetId="8" r:id="rId1"/>
    <sheet name="Situatia pozitiei financiare" sheetId="2" r:id="rId2"/>
    <sheet name="Situatia rezultatului global" sheetId="3" r:id="rId3"/>
    <sheet name="Fluxuri de trezorerie" sheetId="10" r:id="rId4"/>
    <sheet name="Indicatori operationali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" l="1"/>
  <c r="A5" i="8" l="1"/>
  <c r="A4" i="8"/>
  <c r="A3" i="8"/>
  <c r="A2" i="8"/>
  <c r="C13" i="10" l="1"/>
</calcChain>
</file>

<file path=xl/sharedStrings.xml><?xml version="1.0" encoding="utf-8"?>
<sst xmlns="http://schemas.openxmlformats.org/spreadsheetml/2006/main" count="118" uniqueCount="102">
  <si>
    <t>Mod de calcul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</si>
  <si>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</si>
  <si>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</si>
  <si>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</si>
  <si>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</si>
  <si>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</si>
  <si>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</si>
  <si>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</si>
  <si>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</si>
  <si>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Unitate de masura</t>
  </si>
  <si>
    <t>zile</t>
  </si>
  <si>
    <t>numar rotatii</t>
  </si>
  <si>
    <t>%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</si>
  <si>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</si>
  <si>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</si>
  <si>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</si>
  <si>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</si>
  <si>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</si>
  <si>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</si>
  <si>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</si>
  <si>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</si>
  <si>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</si>
  <si>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</si>
  <si>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</si>
  <si>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</si>
  <si>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</si>
  <si>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</si>
  <si>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</si>
  <si>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</si>
  <si>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</si>
  <si>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</si>
  <si>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</si>
  <si>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</si>
  <si>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</si>
  <si>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</si>
  <si>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</si>
  <si>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</si>
  <si>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</si>
  <si>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</si>
  <si>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</si>
  <si>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</si>
  <si>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</si>
  <si>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</si>
  <si>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</si>
  <si>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</si>
  <si>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</si>
  <si>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Venituri din vinzari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</si>
  <si>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</si>
  <si>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</si>
  <si>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</si>
  <si>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</si>
  <si>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</si>
  <si>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</si>
  <si>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</si>
  <si>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</si>
  <si>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</si>
  <si>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</si>
  <si>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</si>
  <si>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</si>
  <si>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Situatia pozitiei financiare</t>
  </si>
  <si>
    <t>Situatia rezultatului global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</si>
  <si>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</si>
  <si>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</si>
  <si>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</si>
  <si>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</si>
  <si>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</si>
  <si>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</si>
  <si>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</si>
  <si>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</si>
  <si>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</si>
  <si>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</si>
  <si>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</si>
  <si>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 Impozit dividende platite</t>
  </si>
  <si>
    <t xml:space="preserve">     Impozit pe profit platit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</si>
  <si>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</si>
  <si>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</si>
  <si>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</si>
  <si>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</si>
  <si>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</si>
  <si>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</si>
  <si>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</si>
  <si>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</si>
  <si>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</si>
  <si>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</si>
  <si>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</si>
  <si>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</si>
  <si>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</si>
  <si>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</si>
  <si>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</si>
  <si>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</si>
  <si>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(sumele sunt exprimate in LEI)</t>
  </si>
  <si>
    <t>Indicatori operationali</t>
  </si>
  <si>
    <t>Indicatori</t>
  </si>
  <si>
    <t>Index- Antibiotice SA - cifre istorice IFRS</t>
  </si>
  <si>
    <t>(sumele sunt exprimate in lei)</t>
  </si>
  <si>
    <t>Fluxuri de trezorerie</t>
  </si>
  <si>
    <t xml:space="preserve">     Incasarile de numerar din vanzarea de terenuri si cladiri, instalatii si echipamente, active necorporale si alte active pe termen lung</t>
  </si>
  <si>
    <t xml:space="preserve">     Dobanzi incasate </t>
  </si>
  <si>
    <t>31.03.2019</t>
  </si>
  <si>
    <t>31.03.2018</t>
  </si>
  <si>
    <t xml:space="preserve">       Linii de credit pe termen lung</t>
  </si>
  <si>
    <t>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</si>
</sst>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  <font>
      <b/>
      <sz val="10"/>
      <color theme="0"/>
      <name val="Trebuchet M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4"/>
    <xf numFmtId="0" fontId="0" fillId="3" borderId="0" xfId="0" applyFill="1"/>
    <xf numFmtId="0" fontId="10" fillId="2" borderId="0" xfId="0" applyFont="1" applyFill="1"/>
    <xf numFmtId="0" fontId="9" fillId="3" borderId="1" xfId="4" applyFill="1" applyBorder="1"/>
    <xf numFmtId="0" fontId="8" fillId="0" borderId="0" xfId="1" applyFont="1" applyAlignment="1">
      <alignment horizontal="left"/>
    </xf>
    <xf numFmtId="0" fontId="2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37" fontId="6" fillId="0" borderId="0" xfId="0" applyNumberFormat="1" applyFont="1" applyBorder="1" applyAlignment="1">
      <alignment horizontal="right" vertical="top" wrapText="1"/>
    </xf>
    <xf numFmtId="41" fontId="6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5" fontId="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3" fontId="0" fillId="0" borderId="0" xfId="0" applyNumberFormat="1"/>
    <xf numFmtId="3" fontId="2" fillId="0" borderId="0" xfId="0" applyNumberFormat="1" applyFont="1"/>
    <xf numFmtId="10" fontId="2" fillId="0" borderId="0" xfId="5" applyNumberFormat="1" applyFont="1"/>
    <xf numFmtId="10" fontId="0" fillId="0" borderId="0" xfId="5" applyNumberFormat="1" applyFont="1"/>
    <xf numFmtId="14" fontId="12" fillId="0" borderId="0" xfId="0" applyNumberFormat="1" applyFont="1" applyBorder="1" applyAlignment="1">
      <alignment horizontal="center" vertical="center"/>
    </xf>
    <xf numFmtId="37" fontId="6" fillId="0" borderId="0" xfId="0" quotePrefix="1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justify" vertical="top" wrapText="1"/>
    </xf>
    <xf numFmtId="0" fontId="2" fillId="0" borderId="0" xfId="0" applyFont="1" applyBorder="1" applyAlignment="1">
      <alignment vertical="top"/>
    </xf>
    <xf numFmtId="3" fontId="1" fillId="0" borderId="0" xfId="0" applyNumberFormat="1" applyFont="1"/>
  </cellXfs>
  <cellStyles count="6">
    <cellStyle name="Comma 2" xfId="2" xr:uid="{00000000-0005-0000-0000-000000000000}"/>
    <cellStyle name="Hyperlink" xfId="4" builtinId="8"/>
    <cellStyle name="Normal" xfId="0" builtinId="0"/>
    <cellStyle name="Normal 2" xfId="1" xr:uid="{00000000-0005-0000-0000-000003000000}"/>
    <cellStyle name="Percent" xfId="5" builtinId="5"/>
    <cellStyle name="Percent 2" xfId="3" xr:uid="{00000000-0005-0000-0000-000005000000}"/>
  </cellStyles>
  <dxfs count="23"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</dxf>
    <dxf>
      <alignment horizont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D39" totalsRowShown="0">
  <autoFilter ref="A5:D3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Indicatori" dataDxfId="22" totalsRowDxfId="21"/>
    <tableColumn id="2" xr3:uid="{00000000-0010-0000-0000-000002000000}" name="31.03.2018" dataDxfId="20" totalsRowDxfId="19"/>
    <tableColumn id="4" xr3:uid="{00000000-0010-0000-0000-000004000000}" name="31.03.2019" dataDxfId="18" totalsRowDxfId="17"/>
    <tableColumn id="5" xr3:uid="{00000000-0010-0000-0000-000005000000}" name="31.03.202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4:D17" totalsRowShown="0" headerRowDxfId="16">
  <autoFilter ref="A4:D17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Indicatori"/>
    <tableColumn id="6" xr3:uid="{00000000-0010-0000-0100-000006000000}" name="31.03.2018" dataDxfId="15"/>
    <tableColumn id="3" xr3:uid="{00000000-0010-0000-0100-000003000000}" name="31.03.2019" dataDxfId="14"/>
    <tableColumn id="5" xr3:uid="{00000000-0010-0000-0100-000005000000}" name="31.03.2020" dataDxfId="1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4:D36" totalsRowShown="0" headerRowDxfId="12">
  <autoFilter ref="A4:D36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Indicatori" dataDxfId="11"/>
    <tableColumn id="5" xr3:uid="{00000000-0010-0000-0200-000005000000}" name="31.03.2018" dataDxfId="10"/>
    <tableColumn id="3" xr3:uid="{00000000-0010-0000-0200-000003000000}" name="31.03.2019" dataDxfId="9"/>
    <tableColumn id="4" xr3:uid="{00000000-0010-0000-0200-000004000000}" name="31.03.2020" dataDxfId="8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F8" totalsRowShown="0" headerRowDxfId="7" dataDxfId="6">
  <autoFilter ref="A4:F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300-000001000000}" name="Indicatori" dataDxfId="5"/>
    <tableColumn id="2" xr3:uid="{00000000-0010-0000-0300-000002000000}" name="Mod de calcul" dataDxfId="4"/>
    <tableColumn id="3" xr3:uid="{00000000-0010-0000-0300-000003000000}" name="Unitate de masura" dataDxfId="3"/>
    <tableColumn id="4" xr3:uid="{00000000-0010-0000-0300-000004000000}" name="31.03.2018" dataDxfId="2"/>
    <tableColumn id="5" xr3:uid="{00000000-0010-0000-0300-000005000000}" name="31.03.2019" dataDxfId="1"/>
    <tableColumn id="6" xr3:uid="{00000000-0010-0000-0300-000006000000}" name="31.03.2020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A2" sqref="A2"/>
    </sheetView>
  </sheetViews>
  <sheetFormatPr defaultRowHeight="14.4" x14ac:dyDescent="0.3"/>
  <cols>
    <col min="1" max="1" width="23.44140625" bestFit="1" customWidth="1"/>
  </cols>
  <sheetData>
    <row r="1" spans="1:3" s="4" customFormat="1" x14ac:dyDescent="0.3">
      <c r="A1" s="5" t="s">
        <v>93</v>
      </c>
      <c r="B1" s="5"/>
      <c r="C1" s="5"/>
    </row>
    <row r="2" spans="1:3" x14ac:dyDescent="0.3">
      <c r="A2" s="6" t="str">
        <f>HYPERLINK("[excel 31.03.2020.xlsx]'Situatia pozitiei financiare'!A1","Situatia pozitiei financiare")</f>
        <v>Situatia pozitiei financiare</v>
      </c>
    </row>
    <row r="3" spans="1:3" x14ac:dyDescent="0.3">
      <c r="A3" s="3" t="str">
        <f>HYPERLINK("[excel 31.03.2020.xlsx]'Situatia rezultatului global'!A1","Situatia rezultatului global")</f>
        <v>Situatia rezultatului global</v>
      </c>
    </row>
    <row r="4" spans="1:3" x14ac:dyDescent="0.3">
      <c r="A4" s="3" t="str">
        <f>HYPERLINK("[excel 31.03.2020.xlsx]'Fluxuri de trezorerie'!A1","Fluxuri de trezorerie")</f>
        <v>Fluxuri de trezorerie</v>
      </c>
    </row>
    <row r="5" spans="1:3" x14ac:dyDescent="0.3">
      <c r="A5" s="3" t="str">
        <f>HYPERLINK("[excel 31.03.2020.xlsx]'Indicatori operationali'!A1","Indicatori operationali")</f>
        <v>Indicatori operationali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1"/>
  <sheetViews>
    <sheetView tabSelected="1" topLeftCell="A7" workbookViewId="0">
      <selection activeCell="D16" sqref="D16"/>
    </sheetView>
  </sheetViews>
  <sheetFormatPr defaultRowHeight="15" x14ac:dyDescent="0.35"/>
  <cols>
    <col min="1" max="1" width="42.33203125" style="8" customWidth="1"/>
    <col min="2" max="2" width="15.5546875" style="8" customWidth="1"/>
    <col min="3" max="3" width="12.88671875" style="8" bestFit="1" customWidth="1"/>
    <col min="4" max="4" width="14.6640625" bestFit="1" customWidth="1"/>
  </cols>
  <sheetData>
    <row r="1" spans="1:4" ht="16.2" x14ac:dyDescent="0.35">
      <c r="A1" s="9" t="s">
        <v>59</v>
      </c>
      <c r="B1" s="9"/>
    </row>
    <row r="2" spans="1:4" ht="16.2" x14ac:dyDescent="0.35">
      <c r="A2" s="10" t="s">
        <v>94</v>
      </c>
      <c r="B2" s="10"/>
    </row>
    <row r="5" spans="1:4" x14ac:dyDescent="0.35">
      <c r="A5" s="15" t="s">
        <v>92</v>
      </c>
      <c r="B5" s="15" t="s">
        <v>99</v>
      </c>
      <c r="C5" s="43" t="s">
        <v>98</v>
      </c>
      <c r="D5" s="43" t="s">
        <v>101</v>
      </c>
    </row>
    <row r="6" spans="1:4" x14ac:dyDescent="0.35">
      <c r="A6" s="16" t="s">
        <v>14</v>
      </c>
      <c r="B6" s="16"/>
      <c r="C6" s="17"/>
    </row>
    <row r="7" spans="1:4" ht="14.4" x14ac:dyDescent="0.3">
      <c r="A7" s="18" t="s">
        <v>15</v>
      </c>
      <c r="B7" s="18"/>
      <c r="C7" s="19"/>
    </row>
    <row r="8" spans="1:4" ht="14.4" x14ac:dyDescent="0.3">
      <c r="A8" s="20" t="s">
        <v>16</v>
      </c>
      <c r="B8" s="21">
        <v>223792870</v>
      </c>
      <c r="C8" s="21">
        <v>311128093</v>
      </c>
      <c r="D8" s="21">
        <v>378105379</v>
      </c>
    </row>
    <row r="9" spans="1:4" x14ac:dyDescent="0.35">
      <c r="A9" s="20" t="s">
        <v>17</v>
      </c>
      <c r="B9" s="23">
        <v>13389378</v>
      </c>
      <c r="C9" s="22">
        <v>15343193</v>
      </c>
      <c r="D9" s="40">
        <v>16426775</v>
      </c>
    </row>
    <row r="10" spans="1:4" ht="14.4" x14ac:dyDescent="0.3">
      <c r="A10" s="18" t="s">
        <v>18</v>
      </c>
      <c r="B10" s="21">
        <v>237182248</v>
      </c>
      <c r="C10" s="24">
        <v>326471286</v>
      </c>
      <c r="D10" s="24">
        <v>394532154</v>
      </c>
    </row>
    <row r="11" spans="1:4" x14ac:dyDescent="0.35">
      <c r="A11" s="18" t="s">
        <v>19</v>
      </c>
      <c r="B11" s="21"/>
      <c r="C11" s="22"/>
      <c r="D11" s="40"/>
    </row>
    <row r="12" spans="1:4" x14ac:dyDescent="0.35">
      <c r="A12" s="20" t="s">
        <v>20</v>
      </c>
      <c r="B12" s="23">
        <v>102262215</v>
      </c>
      <c r="C12" s="22">
        <v>90545148</v>
      </c>
      <c r="D12" s="40">
        <v>86687280</v>
      </c>
    </row>
    <row r="13" spans="1:4" x14ac:dyDescent="0.35">
      <c r="A13" s="20" t="s">
        <v>21</v>
      </c>
      <c r="B13" s="23">
        <v>264752465</v>
      </c>
      <c r="C13" s="22">
        <v>293740560</v>
      </c>
      <c r="D13" s="40">
        <v>318870854</v>
      </c>
    </row>
    <row r="14" spans="1:4" x14ac:dyDescent="0.35">
      <c r="A14" s="20" t="s">
        <v>22</v>
      </c>
      <c r="B14" s="23">
        <v>3508994</v>
      </c>
      <c r="C14" s="22">
        <v>6629907</v>
      </c>
      <c r="D14" s="40">
        <v>2113181</v>
      </c>
    </row>
    <row r="15" spans="1:4" ht="14.4" x14ac:dyDescent="0.3">
      <c r="A15" s="18" t="s">
        <v>23</v>
      </c>
      <c r="B15" s="21">
        <v>370523674</v>
      </c>
      <c r="C15" s="24">
        <v>390915615</v>
      </c>
      <c r="D15" s="24">
        <v>407671315</v>
      </c>
    </row>
    <row r="16" spans="1:4" x14ac:dyDescent="0.35">
      <c r="A16" s="18" t="s">
        <v>24</v>
      </c>
      <c r="B16" s="21">
        <v>607705922</v>
      </c>
      <c r="C16" s="25">
        <v>717386901</v>
      </c>
      <c r="D16" s="25">
        <v>802203469</v>
      </c>
    </row>
    <row r="17" spans="1:4" x14ac:dyDescent="0.35">
      <c r="A17" s="18" t="s">
        <v>25</v>
      </c>
      <c r="B17" s="21"/>
      <c r="C17" s="22"/>
      <c r="D17" s="40"/>
    </row>
    <row r="18" spans="1:4" x14ac:dyDescent="0.35">
      <c r="A18" s="18" t="s">
        <v>26</v>
      </c>
      <c r="B18" s="21"/>
      <c r="C18" s="22"/>
      <c r="D18" s="40"/>
    </row>
    <row r="19" spans="1:4" x14ac:dyDescent="0.35">
      <c r="A19" s="20" t="s">
        <v>27</v>
      </c>
      <c r="B19" s="23">
        <v>72630478</v>
      </c>
      <c r="C19" s="26">
        <v>68554572</v>
      </c>
      <c r="D19" s="40">
        <v>74066736</v>
      </c>
    </row>
    <row r="20" spans="1:4" x14ac:dyDescent="0.35">
      <c r="A20" s="20" t="s">
        <v>28</v>
      </c>
      <c r="B20" s="23">
        <v>84091508</v>
      </c>
      <c r="C20" s="22">
        <v>103288593</v>
      </c>
      <c r="D20" s="40">
        <v>121473192</v>
      </c>
    </row>
    <row r="21" spans="1:4" x14ac:dyDescent="0.35">
      <c r="A21" s="20" t="s">
        <v>29</v>
      </c>
      <c r="B21" s="23">
        <v>10147367</v>
      </c>
      <c r="C21" s="22">
        <v>11045342</v>
      </c>
      <c r="D21" s="40">
        <v>10112983</v>
      </c>
    </row>
    <row r="22" spans="1:4" x14ac:dyDescent="0.35">
      <c r="A22" s="20" t="s">
        <v>30</v>
      </c>
      <c r="B22" s="23">
        <v>76984</v>
      </c>
      <c r="C22" s="22">
        <v>665292</v>
      </c>
      <c r="D22" s="40"/>
    </row>
    <row r="23" spans="1:4" x14ac:dyDescent="0.35">
      <c r="A23" s="18" t="s">
        <v>31</v>
      </c>
      <c r="B23" s="21">
        <v>166946337</v>
      </c>
      <c r="C23" s="24">
        <v>183553799</v>
      </c>
      <c r="D23" s="49">
        <v>205652911</v>
      </c>
    </row>
    <row r="24" spans="1:4" x14ac:dyDescent="0.35">
      <c r="A24" s="18" t="s">
        <v>32</v>
      </c>
      <c r="B24" s="21"/>
      <c r="C24" s="22"/>
      <c r="D24" s="40"/>
    </row>
    <row r="25" spans="1:4" x14ac:dyDescent="0.35">
      <c r="A25" s="20" t="s">
        <v>30</v>
      </c>
      <c r="B25" s="23">
        <v>2721957</v>
      </c>
      <c r="C25" s="22">
        <v>2635443</v>
      </c>
      <c r="D25" s="40">
        <v>3002597</v>
      </c>
    </row>
    <row r="26" spans="1:4" x14ac:dyDescent="0.35">
      <c r="A26" s="20" t="s">
        <v>33</v>
      </c>
      <c r="B26" s="23">
        <v>18172398</v>
      </c>
      <c r="C26" s="22">
        <v>26131314</v>
      </c>
      <c r="D26" s="40">
        <v>25642962</v>
      </c>
    </row>
    <row r="27" spans="1:4" x14ac:dyDescent="0.35">
      <c r="A27" s="20" t="s">
        <v>28</v>
      </c>
      <c r="B27" s="23"/>
      <c r="C27" s="22">
        <v>29069619</v>
      </c>
      <c r="D27" s="40">
        <v>66981476</v>
      </c>
    </row>
    <row r="28" spans="1:4" x14ac:dyDescent="0.35">
      <c r="A28" s="18" t="s">
        <v>34</v>
      </c>
      <c r="B28" s="21">
        <v>20894355</v>
      </c>
      <c r="C28" s="24">
        <v>57836376</v>
      </c>
      <c r="D28" s="49">
        <v>95627035</v>
      </c>
    </row>
    <row r="29" spans="1:4" x14ac:dyDescent="0.35">
      <c r="A29" s="18" t="s">
        <v>35</v>
      </c>
      <c r="B29" s="21">
        <v>187840692</v>
      </c>
      <c r="C29" s="25">
        <v>241390175</v>
      </c>
      <c r="D29" s="49">
        <v>301279946</v>
      </c>
    </row>
    <row r="30" spans="1:4" x14ac:dyDescent="0.35">
      <c r="A30" s="18" t="s">
        <v>36</v>
      </c>
      <c r="B30" s="21"/>
      <c r="C30" s="27"/>
      <c r="D30" s="40"/>
    </row>
    <row r="31" spans="1:4" x14ac:dyDescent="0.35">
      <c r="A31" s="18" t="s">
        <v>37</v>
      </c>
      <c r="B31" s="21">
        <v>264835156</v>
      </c>
      <c r="C31" s="24">
        <v>264835156</v>
      </c>
      <c r="D31" s="49">
        <v>264835156</v>
      </c>
    </row>
    <row r="32" spans="1:4" x14ac:dyDescent="0.35">
      <c r="A32" s="20" t="s">
        <v>38</v>
      </c>
      <c r="B32" s="23">
        <v>14556141</v>
      </c>
      <c r="C32" s="22">
        <v>52762906</v>
      </c>
      <c r="D32" s="40">
        <v>50151664</v>
      </c>
    </row>
    <row r="33" spans="1:4" x14ac:dyDescent="0.35">
      <c r="A33" s="20" t="s">
        <v>39</v>
      </c>
      <c r="B33" s="23">
        <v>13426761.4</v>
      </c>
      <c r="C33" s="22">
        <v>13426761</v>
      </c>
      <c r="D33" s="40">
        <v>13426761</v>
      </c>
    </row>
    <row r="34" spans="1:4" x14ac:dyDescent="0.35">
      <c r="A34" s="20" t="s">
        <v>40</v>
      </c>
      <c r="B34" s="23">
        <v>162134513</v>
      </c>
      <c r="C34" s="22">
        <v>190422002</v>
      </c>
      <c r="D34" s="40">
        <v>200655367</v>
      </c>
    </row>
    <row r="35" spans="1:4" x14ac:dyDescent="0.35">
      <c r="A35" s="20" t="s">
        <v>41</v>
      </c>
      <c r="B35" s="23">
        <v>-38347305</v>
      </c>
      <c r="C35" s="22">
        <v>-48719510</v>
      </c>
      <c r="D35" s="40">
        <v>-32226034</v>
      </c>
    </row>
    <row r="36" spans="1:4" x14ac:dyDescent="0.35">
      <c r="A36" s="20" t="s">
        <v>42</v>
      </c>
      <c r="B36" s="21"/>
      <c r="C36" s="22"/>
      <c r="D36" s="40"/>
    </row>
    <row r="37" spans="1:4" x14ac:dyDescent="0.35">
      <c r="A37" s="20" t="s">
        <v>43</v>
      </c>
      <c r="B37" s="23">
        <v>3259964</v>
      </c>
      <c r="C37" s="22">
        <v>3269411</v>
      </c>
      <c r="D37" s="40">
        <v>4080609</v>
      </c>
    </row>
    <row r="38" spans="1:4" ht="14.4" x14ac:dyDescent="0.3">
      <c r="A38" s="18" t="s">
        <v>44</v>
      </c>
      <c r="B38" s="21">
        <v>419865230</v>
      </c>
      <c r="C38" s="24">
        <v>475996726</v>
      </c>
      <c r="D38" s="24">
        <v>500923523</v>
      </c>
    </row>
    <row r="39" spans="1:4" ht="14.4" x14ac:dyDescent="0.3">
      <c r="A39" s="18" t="s">
        <v>45</v>
      </c>
      <c r="B39" s="21">
        <v>607705922</v>
      </c>
      <c r="C39" s="24">
        <v>717386901</v>
      </c>
      <c r="D39" s="24">
        <v>802203469</v>
      </c>
    </row>
    <row r="40" spans="1:4" x14ac:dyDescent="0.35">
      <c r="C40" s="40"/>
      <c r="D40" s="39"/>
    </row>
    <row r="41" spans="1:4" x14ac:dyDescent="0.35">
      <c r="C41" s="41"/>
      <c r="D41" s="4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C38" sqref="C38"/>
    </sheetView>
  </sheetViews>
  <sheetFormatPr defaultRowHeight="14.4" x14ac:dyDescent="0.3"/>
  <cols>
    <col min="1" max="1" width="50" customWidth="1"/>
    <col min="2" max="2" width="17.6640625" customWidth="1"/>
    <col min="3" max="3" width="12.33203125" customWidth="1"/>
    <col min="4" max="4" width="11.33203125" customWidth="1"/>
  </cols>
  <sheetData>
    <row r="1" spans="1:4" x14ac:dyDescent="0.3">
      <c r="A1" t="s">
        <v>60</v>
      </c>
    </row>
    <row r="2" spans="1:4" ht="15" x14ac:dyDescent="0.35">
      <c r="A2" s="7" t="s">
        <v>90</v>
      </c>
      <c r="B2" s="7"/>
    </row>
    <row r="3" spans="1:4" ht="15" x14ac:dyDescent="0.35">
      <c r="A3" s="2"/>
      <c r="B3" s="2"/>
    </row>
    <row r="4" spans="1:4" ht="15" x14ac:dyDescent="0.35">
      <c r="A4" s="28" t="s">
        <v>92</v>
      </c>
      <c r="B4" s="28" t="s">
        <v>99</v>
      </c>
      <c r="C4" s="28" t="s">
        <v>98</v>
      </c>
      <c r="D4" s="28" t="s">
        <v>101</v>
      </c>
    </row>
    <row r="5" spans="1:4" x14ac:dyDescent="0.3">
      <c r="A5" s="29" t="s">
        <v>46</v>
      </c>
      <c r="B5" s="30">
        <v>59220466</v>
      </c>
      <c r="C5" s="30">
        <v>65066014</v>
      </c>
      <c r="D5" s="30">
        <v>73631604</v>
      </c>
    </row>
    <row r="6" spans="1:4" x14ac:dyDescent="0.3">
      <c r="A6" s="29" t="s">
        <v>47</v>
      </c>
      <c r="B6" s="30">
        <v>10234373</v>
      </c>
      <c r="C6" s="30">
        <v>8952087</v>
      </c>
      <c r="D6" s="30">
        <v>6716382</v>
      </c>
    </row>
    <row r="7" spans="1:4" x14ac:dyDescent="0.3">
      <c r="A7" s="29" t="s">
        <v>48</v>
      </c>
      <c r="B7" s="30">
        <v>14149596</v>
      </c>
      <c r="C7" s="30">
        <v>16661315</v>
      </c>
      <c r="D7" s="30">
        <v>14301700</v>
      </c>
    </row>
    <row r="8" spans="1:4" x14ac:dyDescent="0.3">
      <c r="A8" s="29" t="s">
        <v>49</v>
      </c>
      <c r="B8" s="30">
        <v>765128</v>
      </c>
      <c r="C8" s="30">
        <v>1035011</v>
      </c>
      <c r="D8" s="30">
        <v>891777</v>
      </c>
    </row>
    <row r="9" spans="1:4" x14ac:dyDescent="0.3">
      <c r="A9" s="29" t="s">
        <v>50</v>
      </c>
      <c r="B9" s="30">
        <v>31624850</v>
      </c>
      <c r="C9" s="30">
        <v>33120317</v>
      </c>
      <c r="D9" s="30">
        <v>35483832</v>
      </c>
    </row>
    <row r="10" spans="1:4" x14ac:dyDescent="0.3">
      <c r="A10" s="29" t="s">
        <v>51</v>
      </c>
      <c r="B10" s="30">
        <v>20535077</v>
      </c>
      <c r="C10" s="30">
        <v>23718951</v>
      </c>
      <c r="D10" s="30">
        <v>23225551</v>
      </c>
    </row>
    <row r="11" spans="1:4" x14ac:dyDescent="0.3">
      <c r="A11" s="29" t="s">
        <v>52</v>
      </c>
      <c r="B11" s="30">
        <v>4847956</v>
      </c>
      <c r="C11" s="30">
        <v>5159090</v>
      </c>
      <c r="D11" s="30">
        <v>5519475</v>
      </c>
    </row>
    <row r="12" spans="1:4" x14ac:dyDescent="0.3">
      <c r="A12" s="29" t="s">
        <v>53</v>
      </c>
      <c r="B12" s="30">
        <v>23530703</v>
      </c>
      <c r="C12" s="30">
        <v>24549531</v>
      </c>
      <c r="D12" s="30">
        <v>25861137</v>
      </c>
    </row>
    <row r="13" spans="1:4" x14ac:dyDescent="0.3">
      <c r="A13" s="29" t="s">
        <v>54</v>
      </c>
      <c r="B13" s="30">
        <v>3830977</v>
      </c>
      <c r="C13" s="30">
        <v>5166539</v>
      </c>
      <c r="D13" s="30">
        <v>5451468</v>
      </c>
    </row>
    <row r="14" spans="1:4" x14ac:dyDescent="0.3">
      <c r="A14" s="29" t="s">
        <v>55</v>
      </c>
      <c r="B14" s="30">
        <v>-571013</v>
      </c>
      <c r="C14" s="30">
        <v>-1032744</v>
      </c>
      <c r="D14" s="30">
        <v>-1259835</v>
      </c>
    </row>
    <row r="15" spans="1:4" x14ac:dyDescent="0.3">
      <c r="A15" s="29" t="s">
        <v>56</v>
      </c>
      <c r="B15" s="30">
        <v>3259964</v>
      </c>
      <c r="C15" s="30">
        <v>4133795</v>
      </c>
      <c r="D15" s="30">
        <v>4191633</v>
      </c>
    </row>
    <row r="16" spans="1:4" x14ac:dyDescent="0.3">
      <c r="A16" s="29" t="s">
        <v>57</v>
      </c>
      <c r="B16" s="30">
        <v>0</v>
      </c>
      <c r="C16" s="30">
        <v>864384</v>
      </c>
      <c r="D16" s="30">
        <v>111024</v>
      </c>
    </row>
    <row r="17" spans="1:4" x14ac:dyDescent="0.3">
      <c r="A17" s="29" t="s">
        <v>58</v>
      </c>
      <c r="B17" s="30">
        <v>3259964</v>
      </c>
      <c r="C17" s="30">
        <v>3269411</v>
      </c>
      <c r="D17" s="30">
        <v>4080609</v>
      </c>
    </row>
    <row r="18" spans="1:4" x14ac:dyDescent="0.3">
      <c r="A18" s="29"/>
      <c r="B18" s="29"/>
      <c r="C18" s="29"/>
    </row>
  </sheetData>
  <pageMargins left="0.7" right="0.7" top="0.75" bottom="0.75" header="0.3" footer="0.3"/>
  <pageSetup scale="95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6"/>
  <sheetViews>
    <sheetView topLeftCell="A13" workbookViewId="0">
      <selection activeCell="D34" sqref="D34:D35"/>
    </sheetView>
  </sheetViews>
  <sheetFormatPr defaultRowHeight="14.4" x14ac:dyDescent="0.3"/>
  <cols>
    <col min="1" max="1" width="51.109375" style="11" customWidth="1"/>
    <col min="2" max="2" width="17.109375" style="11" customWidth="1"/>
    <col min="3" max="3" width="14" customWidth="1"/>
    <col min="4" max="4" width="12.88671875" bestFit="1" customWidth="1"/>
  </cols>
  <sheetData>
    <row r="1" spans="1:4" x14ac:dyDescent="0.3">
      <c r="A1" s="11" t="s">
        <v>95</v>
      </c>
    </row>
    <row r="2" spans="1:4" ht="15" x14ac:dyDescent="0.35">
      <c r="A2" s="7" t="s">
        <v>90</v>
      </c>
      <c r="B2" s="7"/>
    </row>
    <row r="3" spans="1:4" ht="15" x14ac:dyDescent="0.35">
      <c r="A3" s="7"/>
      <c r="B3" s="7"/>
    </row>
    <row r="4" spans="1:4" ht="15" x14ac:dyDescent="0.35">
      <c r="A4" s="45" t="s">
        <v>92</v>
      </c>
      <c r="B4" s="33" t="s">
        <v>99</v>
      </c>
      <c r="C4" s="15" t="s">
        <v>98</v>
      </c>
      <c r="D4" s="15" t="s">
        <v>101</v>
      </c>
    </row>
    <row r="5" spans="1:4" x14ac:dyDescent="0.3">
      <c r="A5" s="12" t="s">
        <v>61</v>
      </c>
      <c r="B5" s="12"/>
      <c r="C5" s="29"/>
      <c r="D5" s="13"/>
    </row>
    <row r="6" spans="1:4" ht="28.8" x14ac:dyDescent="0.3">
      <c r="A6" s="12" t="s">
        <v>62</v>
      </c>
      <c r="B6" s="13">
        <v>77171529</v>
      </c>
      <c r="C6" s="13">
        <v>95488977</v>
      </c>
      <c r="D6" s="13">
        <v>96318903</v>
      </c>
    </row>
    <row r="7" spans="1:4" ht="28.8" x14ac:dyDescent="0.3">
      <c r="A7" s="12" t="s">
        <v>63</v>
      </c>
      <c r="B7" s="13">
        <v>71673</v>
      </c>
      <c r="C7" s="13">
        <v>347372</v>
      </c>
      <c r="D7" s="13">
        <f>132060-2645</f>
        <v>129415</v>
      </c>
    </row>
    <row r="8" spans="1:4" x14ac:dyDescent="0.3">
      <c r="A8" s="12" t="s">
        <v>64</v>
      </c>
      <c r="B8" s="13">
        <v>-48922744</v>
      </c>
      <c r="C8" s="14">
        <v>-47170496</v>
      </c>
      <c r="D8" s="13">
        <v>-45843787</v>
      </c>
    </row>
    <row r="9" spans="1:4" ht="28.8" x14ac:dyDescent="0.3">
      <c r="A9" s="12" t="s">
        <v>65</v>
      </c>
      <c r="B9" s="13">
        <v>-19896898</v>
      </c>
      <c r="C9" s="13">
        <v>-22057981</v>
      </c>
      <c r="D9" s="13">
        <v>-22297868</v>
      </c>
    </row>
    <row r="10" spans="1:4" x14ac:dyDescent="0.3">
      <c r="A10" s="12" t="s">
        <v>66</v>
      </c>
      <c r="B10" s="13">
        <v>0</v>
      </c>
      <c r="C10" s="13">
        <v>0</v>
      </c>
      <c r="D10" s="13"/>
    </row>
    <row r="11" spans="1:4" ht="28.8" x14ac:dyDescent="0.3">
      <c r="A11" s="12" t="s">
        <v>67</v>
      </c>
      <c r="B11" s="13">
        <v>-8807977</v>
      </c>
      <c r="C11" s="13">
        <v>-10354920</v>
      </c>
      <c r="D11" s="13">
        <v>-11685911</v>
      </c>
    </row>
    <row r="12" spans="1:4" x14ac:dyDescent="0.3">
      <c r="A12" s="12" t="s">
        <v>68</v>
      </c>
      <c r="B12" s="13">
        <v>-245706</v>
      </c>
      <c r="C12" s="13">
        <v>-392840</v>
      </c>
      <c r="D12" s="13">
        <v>-461789</v>
      </c>
    </row>
    <row r="13" spans="1:4" x14ac:dyDescent="0.3">
      <c r="A13" s="12" t="s">
        <v>69</v>
      </c>
      <c r="B13" s="13">
        <v>-630123</v>
      </c>
      <c r="C13" s="13">
        <f>SUM(C6:C12)</f>
        <v>15860112</v>
      </c>
      <c r="D13" s="13">
        <v>16158963</v>
      </c>
    </row>
    <row r="14" spans="1:4" x14ac:dyDescent="0.3">
      <c r="A14" s="12" t="s">
        <v>70</v>
      </c>
      <c r="B14" s="13">
        <v>686</v>
      </c>
      <c r="C14" s="13">
        <v>1840</v>
      </c>
      <c r="D14" s="13">
        <v>804</v>
      </c>
    </row>
    <row r="15" spans="1:4" x14ac:dyDescent="0.3">
      <c r="A15" s="12" t="s">
        <v>71</v>
      </c>
      <c r="B15" s="13">
        <v>-551634</v>
      </c>
      <c r="C15" s="13">
        <v>-988877</v>
      </c>
      <c r="D15" s="13">
        <v>-1413712</v>
      </c>
    </row>
    <row r="16" spans="1:4" x14ac:dyDescent="0.3">
      <c r="A16" s="12" t="s">
        <v>72</v>
      </c>
      <c r="B16" s="13"/>
      <c r="C16" s="13"/>
      <c r="D16" s="13">
        <v>-38132</v>
      </c>
    </row>
    <row r="17" spans="1:4" x14ac:dyDescent="0.3">
      <c r="A17" s="12" t="s">
        <v>73</v>
      </c>
      <c r="B17" s="13">
        <v>-1393506</v>
      </c>
      <c r="C17" s="13">
        <v>-238988</v>
      </c>
      <c r="D17" s="13">
        <v>-1718280</v>
      </c>
    </row>
    <row r="18" spans="1:4" ht="28.8" x14ac:dyDescent="0.3">
      <c r="A18" s="12" t="s">
        <v>74</v>
      </c>
      <c r="B18" s="13"/>
      <c r="C18" s="46"/>
      <c r="D18" s="13"/>
    </row>
    <row r="19" spans="1:4" x14ac:dyDescent="0.3">
      <c r="A19" s="12" t="s">
        <v>75</v>
      </c>
      <c r="B19" s="13">
        <v>-2574576</v>
      </c>
      <c r="C19" s="13">
        <v>14634087</v>
      </c>
      <c r="D19" s="13">
        <v>12989643</v>
      </c>
    </row>
    <row r="20" spans="1:4" x14ac:dyDescent="0.3">
      <c r="A20" s="12" t="s">
        <v>76</v>
      </c>
      <c r="B20" s="13"/>
      <c r="C20" s="46"/>
      <c r="D20" s="13"/>
    </row>
    <row r="21" spans="1:4" ht="43.2" x14ac:dyDescent="0.3">
      <c r="A21" s="12" t="s">
        <v>96</v>
      </c>
      <c r="B21" s="13">
        <v>0</v>
      </c>
      <c r="C21" s="46">
        <v>0</v>
      </c>
      <c r="D21" s="13"/>
    </row>
    <row r="22" spans="1:4" ht="43.2" x14ac:dyDescent="0.3">
      <c r="A22" s="12" t="s">
        <v>77</v>
      </c>
      <c r="B22" s="13">
        <v>-13269290</v>
      </c>
      <c r="C22" s="13">
        <v>-14365222</v>
      </c>
      <c r="D22" s="13">
        <v>-17503573</v>
      </c>
    </row>
    <row r="23" spans="1:4" x14ac:dyDescent="0.3">
      <c r="A23" s="12" t="s">
        <v>97</v>
      </c>
      <c r="B23" s="13">
        <v>0</v>
      </c>
      <c r="C23" s="46">
        <v>0</v>
      </c>
      <c r="D23" s="13"/>
    </row>
    <row r="24" spans="1:4" x14ac:dyDescent="0.3">
      <c r="A24" s="12" t="s">
        <v>78</v>
      </c>
      <c r="B24" s="13">
        <v>-13269290</v>
      </c>
      <c r="C24" s="13">
        <v>-14365222</v>
      </c>
      <c r="D24" s="13">
        <v>-17503573</v>
      </c>
    </row>
    <row r="25" spans="1:4" x14ac:dyDescent="0.3">
      <c r="A25" s="12" t="s">
        <v>79</v>
      </c>
      <c r="B25" s="13"/>
      <c r="C25" s="46"/>
      <c r="D25" s="13"/>
    </row>
    <row r="26" spans="1:4" x14ac:dyDescent="0.3">
      <c r="A26" s="12" t="s">
        <v>80</v>
      </c>
      <c r="B26" s="13"/>
      <c r="C26" s="13"/>
      <c r="D26" s="13">
        <v>9286428</v>
      </c>
    </row>
    <row r="27" spans="1:4" x14ac:dyDescent="0.3">
      <c r="A27" s="47" t="s">
        <v>81</v>
      </c>
      <c r="B27" s="13">
        <v>-12162</v>
      </c>
      <c r="C27" s="13">
        <v>-32561</v>
      </c>
      <c r="D27" s="13">
        <v>-15177</v>
      </c>
    </row>
    <row r="28" spans="1:4" x14ac:dyDescent="0.3">
      <c r="A28" s="12" t="s">
        <v>82</v>
      </c>
      <c r="B28" s="13">
        <v>-12162</v>
      </c>
      <c r="C28" s="13">
        <v>-32561</v>
      </c>
      <c r="D28" s="13">
        <v>9271252</v>
      </c>
    </row>
    <row r="29" spans="1:4" x14ac:dyDescent="0.3">
      <c r="A29" s="12" t="s">
        <v>83</v>
      </c>
      <c r="B29" s="13">
        <v>-102918</v>
      </c>
      <c r="C29" s="13">
        <v>-946654</v>
      </c>
      <c r="D29" s="13">
        <v>-118862</v>
      </c>
    </row>
    <row r="30" spans="1:4" x14ac:dyDescent="0.3">
      <c r="A30" s="47" t="s">
        <v>84</v>
      </c>
      <c r="B30" s="13">
        <v>-15958947</v>
      </c>
      <c r="C30" s="44">
        <v>-710350</v>
      </c>
      <c r="D30" s="13">
        <v>4638459</v>
      </c>
    </row>
    <row r="31" spans="1:4" ht="16.5" customHeight="1" x14ac:dyDescent="0.3">
      <c r="A31" s="12" t="s">
        <v>85</v>
      </c>
      <c r="B31" s="13">
        <v>-64623567</v>
      </c>
      <c r="C31" s="44">
        <v>-98352547</v>
      </c>
      <c r="D31" s="13">
        <v>-123998470</v>
      </c>
    </row>
    <row r="32" spans="1:4" x14ac:dyDescent="0.3">
      <c r="A32" s="12" t="s">
        <v>86</v>
      </c>
      <c r="B32" s="13">
        <v>-80582514</v>
      </c>
      <c r="C32" s="44">
        <v>-99062897</v>
      </c>
      <c r="D32" s="13">
        <v>-119360011</v>
      </c>
    </row>
    <row r="33" spans="1:4" ht="28.8" x14ac:dyDescent="0.3">
      <c r="A33" s="12" t="s">
        <v>87</v>
      </c>
      <c r="B33" s="13">
        <v>-80582514</v>
      </c>
      <c r="C33" s="13">
        <v>-99062897</v>
      </c>
      <c r="D33" s="13">
        <v>-119360011</v>
      </c>
    </row>
    <row r="34" spans="1:4" x14ac:dyDescent="0.3">
      <c r="A34" s="12" t="s">
        <v>88</v>
      </c>
      <c r="B34" s="13">
        <v>3508994</v>
      </c>
      <c r="C34" s="13">
        <v>6629906.6399999997</v>
      </c>
      <c r="D34" s="13">
        <v>2113181</v>
      </c>
    </row>
    <row r="35" spans="1:4" x14ac:dyDescent="0.3">
      <c r="A35" s="12" t="s">
        <v>89</v>
      </c>
      <c r="B35" s="13">
        <v>-84091508</v>
      </c>
      <c r="C35" s="13">
        <v>-103288592</v>
      </c>
      <c r="D35" s="13">
        <v>-121473192</v>
      </c>
    </row>
    <row r="36" spans="1:4" x14ac:dyDescent="0.3">
      <c r="A36" s="12" t="s">
        <v>100</v>
      </c>
      <c r="B36" s="12"/>
      <c r="C36" s="13">
        <v>-2404211.25</v>
      </c>
      <c r="D36" s="13"/>
    </row>
  </sheetData>
  <pageMargins left="0.7" right="0.7" top="0.75" bottom="0.75" header="0.3" footer="0.3"/>
  <pageSetup scale="9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J5" sqref="I5:J5"/>
    </sheetView>
  </sheetViews>
  <sheetFormatPr defaultRowHeight="14.4" x14ac:dyDescent="0.3"/>
  <cols>
    <col min="1" max="1" width="24.88671875" customWidth="1"/>
    <col min="2" max="2" width="27.109375" customWidth="1"/>
    <col min="3" max="3" width="17.109375" style="1" customWidth="1"/>
    <col min="4" max="4" width="12.33203125" customWidth="1"/>
    <col min="5" max="5" width="13.44140625" customWidth="1"/>
    <col min="6" max="6" width="12.33203125" customWidth="1"/>
    <col min="8" max="8" width="18" customWidth="1"/>
  </cols>
  <sheetData>
    <row r="1" spans="1:6" x14ac:dyDescent="0.3">
      <c r="A1" t="s">
        <v>91</v>
      </c>
    </row>
    <row r="2" spans="1:6" ht="15" x14ac:dyDescent="0.35">
      <c r="A2" s="2" t="s">
        <v>90</v>
      </c>
    </row>
    <row r="3" spans="1:6" ht="15" x14ac:dyDescent="0.35">
      <c r="A3" s="2"/>
    </row>
    <row r="4" spans="1:6" ht="28.8" x14ac:dyDescent="0.3">
      <c r="A4" s="32" t="s">
        <v>92</v>
      </c>
      <c r="B4" s="32" t="s">
        <v>0</v>
      </c>
      <c r="C4" s="33" t="s">
        <v>9</v>
      </c>
      <c r="D4" s="32" t="s">
        <v>99</v>
      </c>
      <c r="E4" s="32" t="s">
        <v>98</v>
      </c>
      <c r="F4" s="32" t="s">
        <v>101</v>
      </c>
    </row>
    <row r="5" spans="1:6" ht="28.8" x14ac:dyDescent="0.3">
      <c r="A5" s="34" t="s">
        <v>1</v>
      </c>
      <c r="B5" s="35" t="s">
        <v>2</v>
      </c>
      <c r="C5" s="36" t="s">
        <v>13</v>
      </c>
      <c r="D5" s="37">
        <v>2.2200000000000002</v>
      </c>
      <c r="E5" s="37">
        <v>2.12</v>
      </c>
      <c r="F5" s="48">
        <v>1.98</v>
      </c>
    </row>
    <row r="6" spans="1:6" ht="28.8" x14ac:dyDescent="0.3">
      <c r="A6" s="34" t="s">
        <v>3</v>
      </c>
      <c r="B6" s="35" t="s">
        <v>4</v>
      </c>
      <c r="C6" s="36" t="s">
        <v>12</v>
      </c>
      <c r="D6" s="38">
        <v>20.03</v>
      </c>
      <c r="E6" s="38">
        <v>27.81</v>
      </c>
      <c r="F6" s="48">
        <v>37.619999999999997</v>
      </c>
    </row>
    <row r="7" spans="1:6" ht="28.8" x14ac:dyDescent="0.3">
      <c r="A7" s="34" t="s">
        <v>5</v>
      </c>
      <c r="B7" s="35" t="s">
        <v>6</v>
      </c>
      <c r="C7" s="36" t="s">
        <v>10</v>
      </c>
      <c r="D7" s="37">
        <v>370</v>
      </c>
      <c r="E7" s="37">
        <v>371</v>
      </c>
      <c r="F7" s="48">
        <v>371</v>
      </c>
    </row>
    <row r="8" spans="1:6" ht="28.8" x14ac:dyDescent="0.3">
      <c r="A8" s="34" t="s">
        <v>7</v>
      </c>
      <c r="B8" s="35" t="s">
        <v>8</v>
      </c>
      <c r="C8" s="36" t="s">
        <v>11</v>
      </c>
      <c r="D8" s="37">
        <v>0.25</v>
      </c>
      <c r="E8" s="38">
        <v>0.2</v>
      </c>
      <c r="F8" s="48">
        <v>0.19</v>
      </c>
    </row>
    <row r="9" spans="1:6" x14ac:dyDescent="0.3">
      <c r="A9" s="29"/>
      <c r="B9" s="29"/>
      <c r="C9" s="31"/>
      <c r="D9" s="29"/>
      <c r="E9" s="29"/>
    </row>
    <row r="10" spans="1:6" x14ac:dyDescent="0.3">
      <c r="A10" s="29"/>
      <c r="B10" s="29"/>
      <c r="C10" s="31"/>
      <c r="D10" s="29"/>
      <c r="E10" s="29"/>
    </row>
  </sheetData>
  <pageMargins left="0.7" right="0.7" top="0.75" bottom="0.75" header="0.3" footer="0.3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Situatia pozitiei financiare</vt:lpstr>
      <vt:lpstr>Situatia rezultatului global</vt:lpstr>
      <vt:lpstr>Fluxuri de trezorerie</vt:lpstr>
      <vt:lpstr>Indicatori operationali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2020-05-07T10:34:44Z</dcterms:modified>
</cp:coreProperties>
</file>