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filterPrivacy="1" defaultThemeVersion="124226"/>
  <xr:revisionPtr revIDLastSave="0" documentId="8_{3909A209-5F0C-401D-95BF-14AAA045CB1D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Situatia pozitiei financiare" sheetId="2" r:id="rId1"/>
    <sheet name="Situatia rezultatului global" sheetId="3" r:id="rId2"/>
    <sheet name="Fluxuri de trezorerie" sheetId="10" r:id="rId3"/>
    <sheet name="Indicatori operationali" sheetId="1" r:id="rId4"/>
  </sheets>
  <calcPr calcId="191029"/>
</workbook>
</file>

<file path=xl/calcChain.xml><?xml version="1.0" encoding="utf-8"?>
<calcChain xmlns="http://schemas.openxmlformats.org/spreadsheetml/2006/main">
  <c r="E5" i="1" l="1"/>
  <c r="E8" i="1" l="1"/>
  <c r="E6" i="1"/>
  <c r="B8" i="10" l="1"/>
  <c r="B13" i="10" s="1"/>
</calcChain>
</file>

<file path=xl/sharedStrings.xml><?xml version="1.0" encoding="utf-8"?>
<sst xmlns="http://schemas.openxmlformats.org/spreadsheetml/2006/main" count="124" uniqueCount="111">
  <si>
    <t>Mod de calcul</t>
  </si>
  <si>
    <t>30.06.2018</t>
  </si>
  <si>
    <t>30.06.2019</t>
  </si>
  <si>
    <t>Lichiditate curenta</t>
  </si>
  <si>
    <t>Active curente/Datorii curente</t>
  </si>
  <si>
    <t xml:space="preserve">Grad de indatorare </t>
  </si>
  <si>
    <t>Capital imprumutat/Capital propriu *100</t>
  </si>
  <si>
    <t>Viteza de rotatie a debitelor clienti</t>
  </si>
  <si>
    <t>Sold mediu clienti/Venituri din vanzari*Timp</t>
  </si>
  <si>
    <t xml:space="preserve">Viteza de rotatie a activelor imobilizate </t>
  </si>
  <si>
    <t>Venituri din vanzari/Active imobilizate</t>
  </si>
  <si>
    <t>Profit net/actiuni</t>
  </si>
  <si>
    <t xml:space="preserve">Rata profitul net </t>
  </si>
  <si>
    <t>Profit net/Venituri din vanzari</t>
  </si>
  <si>
    <t>Nr. actiuni</t>
  </si>
  <si>
    <t>Unitate de masura</t>
  </si>
  <si>
    <t>zile</t>
  </si>
  <si>
    <t>numar rotatii</t>
  </si>
  <si>
    <t>%</t>
  </si>
  <si>
    <t>lei/actiune</t>
  </si>
  <si>
    <t>numar de ori</t>
  </si>
  <si>
    <t>ACTIVE</t>
  </si>
  <si>
    <t>ACTIVE IMOBILIZATE</t>
  </si>
  <si>
    <t>Imobilizari corporale</t>
  </si>
  <si>
    <t>Imobilizari necorporale</t>
  </si>
  <si>
    <t>TOTAL ACTIVE IMOBILIZATE</t>
  </si>
  <si>
    <t>ACTIVE CIRCULANTE</t>
  </si>
  <si>
    <t>Stocuri</t>
  </si>
  <si>
    <t>Creante comerciale si similare</t>
  </si>
  <si>
    <t>Numerar si echivalente numerar</t>
  </si>
  <si>
    <t>TOTAL ACTIVE  CIRCULANTE</t>
  </si>
  <si>
    <t>TOTAL ACTIVE</t>
  </si>
  <si>
    <t>DATORII</t>
  </si>
  <si>
    <t>DATORII CURENTE</t>
  </si>
  <si>
    <t>Datorii comerciale si similare</t>
  </si>
  <si>
    <t>Sume datorate institutiilor de credit</t>
  </si>
  <si>
    <t>Datorii din impozite si taxe curente</t>
  </si>
  <si>
    <t>Subventii pentru investitii</t>
  </si>
  <si>
    <t>TOTAL  DATORII CURENTE</t>
  </si>
  <si>
    <t>DATORII PE TERMEN LUNG</t>
  </si>
  <si>
    <t>Impozit amanat</t>
  </si>
  <si>
    <t>TOTAL DATORII TERMEN LUNG</t>
  </si>
  <si>
    <t>TOTAL DATORII</t>
  </si>
  <si>
    <t>Capital social si rezerve</t>
  </si>
  <si>
    <t>Capital social</t>
  </si>
  <si>
    <t>Rezerve din reevaluare</t>
  </si>
  <si>
    <t>Rezerve legale</t>
  </si>
  <si>
    <t>Alte rezerve</t>
  </si>
  <si>
    <t>Rezultat reportat</t>
  </si>
  <si>
    <t>Repartizarea profitului</t>
  </si>
  <si>
    <t>Rezultatul curent</t>
  </si>
  <si>
    <t>TOTAL CAPITALURI PROPRII</t>
  </si>
  <si>
    <t>TOTAL CAPITALURI SI DATORII</t>
  </si>
  <si>
    <t>Alte venituri din exploatare</t>
  </si>
  <si>
    <t>Venituri aferente costurilor stocurilor de produse</t>
  </si>
  <si>
    <t>Venituri din activitatea realizata de entitate si capitalizata</t>
  </si>
  <si>
    <t>Cheltuieli cu materiile prime si materialele consumabile</t>
  </si>
  <si>
    <t>Cheltuieli cu personalul</t>
  </si>
  <si>
    <t xml:space="preserve">Cheltuieli cu amortizarea si deprecierea </t>
  </si>
  <si>
    <t>Alte cheltuieli de exploatare</t>
  </si>
  <si>
    <t>Profit din exploatare</t>
  </si>
  <si>
    <t>Venituri financiare nete</t>
  </si>
  <si>
    <t>Profit inainte de impozitare</t>
  </si>
  <si>
    <t>Cheltuieli cu impozit pe profit si alte impozite</t>
  </si>
  <si>
    <t>Profit</t>
  </si>
  <si>
    <t>31.12.2018</t>
  </si>
  <si>
    <t>I. FLUXURI DE NUMERAR DIN ACTIVITATI DE EXPLOATARE</t>
  </si>
  <si>
    <t xml:space="preserve">     Incasari in numerar din vanzarea de bunuri si prestarea de servicii</t>
  </si>
  <si>
    <t xml:space="preserve">     Incasari in numerar provenite din redevente, onorarii, comisioane si alte venituri</t>
  </si>
  <si>
    <t xml:space="preserve">     Plati in numerar catre furnizori de bunuri si servicii</t>
  </si>
  <si>
    <t xml:space="preserve">     Plati in numerar catre si in numele angajatilor, plati efectuate de angajator in legatura cu personalul</t>
  </si>
  <si>
    <t xml:space="preserve">     Taxa pe valoarea adaugata platita</t>
  </si>
  <si>
    <t xml:space="preserve">     Contributii la Ministerul Sanatatii si Ministerul Mediului</t>
  </si>
  <si>
    <t xml:space="preserve">     Alte impozite, taxe si varsaminte asimilate platite</t>
  </si>
  <si>
    <t xml:space="preserve">     Numerar generat de exploatare</t>
  </si>
  <si>
    <t xml:space="preserve">     Dobanzi incasate</t>
  </si>
  <si>
    <t xml:space="preserve">     Dobanzi platite</t>
  </si>
  <si>
    <t xml:space="preserve">     Impozit dividende platite</t>
  </si>
  <si>
    <t xml:space="preserve">     Impozit pe profit platit</t>
  </si>
  <si>
    <t xml:space="preserve">    Efectele variatiei ratei de schimb aferente numerarului si echivalentelor de numerar</t>
  </si>
  <si>
    <t xml:space="preserve">     Fluxuri de numerar nete din activitati de exploatare</t>
  </si>
  <si>
    <t>II.FLUXURI DE NUMERAR DIN ACTIVITATI DE INVESTITII</t>
  </si>
  <si>
    <t xml:space="preserve">     Platile in numerar pentru achizitionarea de terenuri si mijloace fixe, active necorporale si alte active pe termen lung</t>
  </si>
  <si>
    <t xml:space="preserve">     Fluxuri de numerar nete din activitati de investitie</t>
  </si>
  <si>
    <t>III. FLUXURI DE NUMERAR DIN ACTIVITATI DE FINANTARE</t>
  </si>
  <si>
    <t xml:space="preserve">     Incasari din imprumuturi pe termen lung/rambursari</t>
  </si>
  <si>
    <t xml:space="preserve">     Dividende platite</t>
  </si>
  <si>
    <t xml:space="preserve">     Fluxuri de numerar nete din activitati de finantare</t>
  </si>
  <si>
    <t xml:space="preserve">     Castiguri/pierderi din diferente de curs</t>
  </si>
  <si>
    <t>Crestere/(scadere) neta de numerar</t>
  </si>
  <si>
    <t xml:space="preserve">    Numerar si echivalente de numerar la inceputul perioadei</t>
  </si>
  <si>
    <t xml:space="preserve">    Numerar si echivalente de numerar la finele perioadei</t>
  </si>
  <si>
    <t xml:space="preserve">    Numerar si echivalente de numerar la finele perioadei includ:</t>
  </si>
  <si>
    <t xml:space="preserve">      Conturi la banci si numerar</t>
  </si>
  <si>
    <t xml:space="preserve">      Linii de credit</t>
  </si>
  <si>
    <t>(sumele sunt exprimate in LEI)</t>
  </si>
  <si>
    <t>Indicatori operationali</t>
  </si>
  <si>
    <t>Indicatori</t>
  </si>
  <si>
    <t>Castig pe actiune (EPS)</t>
  </si>
  <si>
    <t>(sumele sunt exprimate in lei)</t>
  </si>
  <si>
    <t>Capital social subscris varsat/Numar de actiuni</t>
  </si>
  <si>
    <t>actiuni</t>
  </si>
  <si>
    <t xml:space="preserve">     Incasarile de numerar din vanzarea de terenuri si cladiri, instalatii si echipamente, active necorporale si alte active pe termen lung</t>
  </si>
  <si>
    <t>Column1</t>
  </si>
  <si>
    <t>Column2</t>
  </si>
  <si>
    <t>31.12.2019</t>
  </si>
  <si>
    <t>30.06.2020</t>
  </si>
  <si>
    <t>Situatia rezultatului global la data de 30 iunie 2020</t>
  </si>
  <si>
    <t>Venituri din vanzari</t>
  </si>
  <si>
    <t>Situatia pozitiei financiare la data de 30 iunie 2020</t>
  </si>
  <si>
    <t>Situatia fluxurilor de trezorerie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</si>
</sst>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_-* #,##0.00\ _l_e_i_-;\-* #,##0.00\ _l_e_i_-;_-* &quot;-&quot;??\ _l_e_i_-;_-@_-"/>
    <numFmt numFmtId="165" formatCode="0.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0"/>
      <color rgb="FF000000"/>
      <name val="Trebuchet MS"/>
      <family val="2"/>
    </font>
    <font>
      <sz val="10"/>
      <color rgb="FF000000"/>
      <name val="Trebuchet MS"/>
      <family val="2"/>
    </font>
    <font>
      <sz val="11"/>
      <color theme="1"/>
      <name val="Calibri"/>
      <family val="2"/>
      <charset val="238"/>
      <scheme val="minor"/>
    </font>
    <font>
      <sz val="10"/>
      <name val="Trebuchet MS"/>
      <family val="2"/>
    </font>
    <font>
      <sz val="11"/>
      <color indexed="8"/>
      <name val="Calibri"/>
      <family val="2"/>
      <charset val="238"/>
    </font>
    <font>
      <sz val="10"/>
      <color indexed="8"/>
      <name val="Trebuchet MS"/>
      <family val="2"/>
    </font>
    <font>
      <sz val="11"/>
      <color theme="0"/>
      <name val="Calibri"/>
      <family val="2"/>
      <scheme val="minor"/>
    </font>
    <font>
      <sz val="12"/>
      <color theme="1"/>
      <name val="Trebuchet MS"/>
      <family val="2"/>
    </font>
    <font>
      <b/>
      <sz val="10"/>
      <color theme="0"/>
      <name val="Trebuchet MS"/>
      <family val="2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/>
    <xf numFmtId="0" fontId="6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Font="1" applyAlignment="1">
      <alignment horizontal="left"/>
    </xf>
    <xf numFmtId="0" fontId="3" fillId="0" borderId="0" xfId="0" applyFont="1"/>
    <xf numFmtId="0" fontId="11" fillId="0" borderId="0" xfId="0" applyFont="1"/>
    <xf numFmtId="0" fontId="11" fillId="0" borderId="0" xfId="0" applyFont="1" applyAlignment="1">
      <alignment horizontal="left"/>
    </xf>
    <xf numFmtId="0" fontId="0" fillId="0" borderId="0" xfId="0" applyAlignment="1">
      <alignment horizontal="justify" vertical="top" wrapText="1"/>
    </xf>
    <xf numFmtId="0" fontId="0" fillId="0" borderId="0" xfId="0" applyAlignment="1">
      <alignment horizontal="center" vertical="top" wrapText="1"/>
    </xf>
    <xf numFmtId="0" fontId="7" fillId="0" borderId="0" xfId="0" applyFont="1" applyBorder="1" applyAlignment="1">
      <alignment horizontal="justify" vertical="top" wrapText="1"/>
    </xf>
    <xf numFmtId="37" fontId="7" fillId="0" borderId="0" xfId="0" applyNumberFormat="1" applyFont="1" applyBorder="1" applyAlignment="1">
      <alignment horizontal="right" vertical="top" wrapText="1"/>
    </xf>
    <xf numFmtId="41" fontId="7" fillId="0" borderId="0" xfId="0" applyNumberFormat="1" applyFont="1" applyBorder="1" applyAlignment="1">
      <alignment horizontal="right" vertical="top" wrapText="1"/>
    </xf>
    <xf numFmtId="0" fontId="7" fillId="0" borderId="0" xfId="0" applyFont="1" applyAlignment="1">
      <alignment horizontal="justify" vertical="top" wrapText="1"/>
    </xf>
    <xf numFmtId="37" fontId="7" fillId="0" borderId="0" xfId="0" applyNumberFormat="1" applyFont="1" applyAlignment="1">
      <alignment horizontal="right" vertical="top" wrapText="1"/>
    </xf>
    <xf numFmtId="0" fontId="0" fillId="0" borderId="0" xfId="0" applyAlignment="1">
      <alignment vertical="top" wrapText="1"/>
    </xf>
    <xf numFmtId="0" fontId="7" fillId="0" borderId="1" xfId="0" applyFont="1" applyBorder="1" applyAlignment="1">
      <alignment horizontal="justify" vertical="top" wrapText="1"/>
    </xf>
    <xf numFmtId="37" fontId="7" fillId="0" borderId="1" xfId="0" applyNumberFormat="1" applyFont="1" applyBorder="1" applyAlignment="1">
      <alignment horizontal="right" vertical="top" wrapText="1"/>
    </xf>
    <xf numFmtId="37" fontId="7" fillId="0" borderId="1" xfId="0" quotePrefix="1" applyNumberFormat="1" applyFont="1" applyBorder="1" applyAlignment="1">
      <alignment horizontal="right" vertical="top" wrapText="1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2" fillId="0" borderId="0" xfId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right" vertical="top" wrapText="1"/>
    </xf>
    <xf numFmtId="2" fontId="0" fillId="0" borderId="0" xfId="0" applyNumberFormat="1" applyBorder="1" applyAlignment="1">
      <alignment horizontal="right" vertical="top" wrapText="1"/>
    </xf>
    <xf numFmtId="165" fontId="0" fillId="0" borderId="0" xfId="0" applyNumberFormat="1" applyBorder="1" applyAlignment="1">
      <alignment horizontal="right" vertical="top" wrapText="1"/>
    </xf>
    <xf numFmtId="0" fontId="0" fillId="0" borderId="0" xfId="0" applyBorder="1" applyAlignment="1">
      <alignment horizontal="center" vertical="top"/>
    </xf>
    <xf numFmtId="3" fontId="0" fillId="0" borderId="0" xfId="0" applyNumberForma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3" fontId="5" fillId="0" borderId="0" xfId="0" applyNumberFormat="1" applyFont="1" applyAlignment="1">
      <alignment horizontal="right" vertical="center"/>
    </xf>
    <xf numFmtId="3" fontId="0" fillId="0" borderId="0" xfId="0" applyNumberFormat="1"/>
    <xf numFmtId="14" fontId="1" fillId="0" borderId="0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9" fillId="0" borderId="0" xfId="1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Alignment="1">
      <alignment horizontal="center"/>
    </xf>
    <xf numFmtId="37" fontId="7" fillId="0" borderId="0" xfId="0" applyNumberFormat="1" applyFont="1" applyBorder="1" applyAlignment="1">
      <alignment horizontal="right" vertical="top" wrapText="1"/>
    </xf>
    <xf numFmtId="41" fontId="7" fillId="0" borderId="0" xfId="0" applyNumberFormat="1" applyFont="1" applyBorder="1" applyAlignment="1">
      <alignment horizontal="right" vertical="top" wrapText="1"/>
    </xf>
    <xf numFmtId="0" fontId="2" fillId="0" borderId="0" xfId="0" applyFont="1" applyBorder="1" applyAlignment="1">
      <alignment horizontal="center"/>
    </xf>
    <xf numFmtId="15" fontId="2" fillId="0" borderId="0" xfId="0" applyNumberFormat="1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top" wrapText="1"/>
    </xf>
    <xf numFmtId="0" fontId="2" fillId="0" borderId="0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14" fontId="12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 vertical="center" wrapText="1"/>
    </xf>
    <xf numFmtId="0" fontId="0" fillId="0" borderId="0" xfId="0" applyFill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7" fillId="0" borderId="2" xfId="0" applyFont="1" applyBorder="1" applyAlignment="1">
      <alignment horizontal="justify" vertical="top" wrapText="1"/>
    </xf>
    <xf numFmtId="37" fontId="7" fillId="0" borderId="2" xfId="0" quotePrefix="1" applyNumberFormat="1" applyFont="1" applyBorder="1" applyAlignment="1">
      <alignment horizontal="right" vertical="top" wrapText="1"/>
    </xf>
    <xf numFmtId="0" fontId="0" fillId="0" borderId="0" xfId="0" applyFont="1" applyAlignment="1">
      <alignment horizontal="justify" vertical="top" wrapText="1"/>
    </xf>
    <xf numFmtId="0" fontId="14" fillId="0" borderId="0" xfId="1" applyFont="1" applyAlignment="1">
      <alignment horizontal="left"/>
    </xf>
  </cellXfs>
  <cellStyles count="4">
    <cellStyle name="Comma 2" xfId="2" xr:uid="{00000000-0005-0000-0000-000000000000}"/>
    <cellStyle name="Normal" xfId="0" builtinId="0"/>
    <cellStyle name="Normal 2" xfId="1" xr:uid="{00000000-0005-0000-0000-000002000000}"/>
    <cellStyle name="Percent 2" xfId="3" xr:uid="{00000000-0005-0000-0000-000003000000}"/>
  </cellStyles>
  <dxfs count="22">
    <dxf>
      <numFmt numFmtId="2" formatCode="0.00"/>
      <alignment horizontal="right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numFmt numFmtId="5" formatCode="#,##0_);\(#,##0\)"/>
      <alignment horizontal="right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numFmt numFmtId="5" formatCode="#,##0_);\(#,##0\)"/>
      <alignment horizontal="right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alignment horizontal="justify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 style="thin">
          <color indexed="64"/>
        </bottom>
        <vertical/>
        <horizontal/>
      </border>
    </dxf>
    <dxf>
      <alignment horizontal="center" textRotation="0" indent="0" justifyLastLine="0" shrinkToFit="0" readingOrder="0"/>
    </dxf>
    <dxf>
      <numFmt numFmtId="3" formatCode="#,##0"/>
    </dxf>
    <dxf>
      <numFmt numFmtId="3" formatCode="#,##0"/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4:D38" totalsRowShown="0">
  <autoFilter ref="A4:D38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Column2" dataDxfId="21"/>
    <tableColumn id="5" xr3:uid="{00000000-0010-0000-0000-000005000000}" name="Column1" dataDxfId="20"/>
    <tableColumn id="2" xr3:uid="{00000000-0010-0000-0000-000002000000}" name="30.06.2018" dataDxfId="19"/>
    <tableColumn id="3" xr3:uid="{00000000-0010-0000-0000-000003000000}" name="31.12.2018" dataDxfId="18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A4:C17" totalsRowShown="0" headerRowDxfId="17" tableBorderDxfId="16" totalsRowBorderDxfId="15">
  <autoFilter ref="A4:C17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100-000001000000}" name="Indicatori"/>
    <tableColumn id="2" xr3:uid="{00000000-0010-0000-0100-000002000000}" name="30.06.2019" dataDxfId="14"/>
    <tableColumn id="3" xr3:uid="{00000000-0010-0000-0100-000003000000}" name="30.06.2020" dataDxfId="13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42" displayName="Table42" ref="A4:C34" totalsRowShown="0" headerRowDxfId="12">
  <autoFilter ref="A4:C34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200-000001000000}" name="Indicatori" dataDxfId="11"/>
    <tableColumn id="3" xr3:uid="{00000000-0010-0000-0200-000003000000}" name="30.06.2019" dataDxfId="10"/>
    <tableColumn id="5" xr3:uid="{00000000-0010-0000-0200-000005000000}" name="30.06.2020" dataDxfId="9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4:E11" totalsRowShown="0" headerRowDxfId="8" headerRowBorderDxfId="7" tableBorderDxfId="6" totalsRowBorderDxfId="5">
  <tableColumns count="5">
    <tableColumn id="1" xr3:uid="{00000000-0010-0000-0300-000001000000}" name="Indicatori" dataDxfId="4"/>
    <tableColumn id="2" xr3:uid="{00000000-0010-0000-0300-000002000000}" name="Mod de calcul" dataDxfId="3"/>
    <tableColumn id="3" xr3:uid="{00000000-0010-0000-0300-000003000000}" name="Unitate de masura" dataDxfId="2"/>
    <tableColumn id="5" xr3:uid="{00000000-0010-0000-0300-000005000000}" name="30.06.2019" dataDxfId="1"/>
    <tableColumn id="6" xr3:uid="{00000000-0010-0000-0300-000006000000}" name="30.06.2020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"/>
  <sheetViews>
    <sheetView zoomScale="154" zoomScaleNormal="154" workbookViewId="0">
      <selection activeCell="I26" sqref="I26"/>
    </sheetView>
  </sheetViews>
  <sheetFormatPr defaultRowHeight="15" x14ac:dyDescent="0.35"/>
  <cols>
    <col min="1" max="1" width="36.88671875" style="4" bestFit="1" customWidth="1"/>
    <col min="2" max="2" width="12.6640625" style="40" customWidth="1"/>
    <col min="3" max="3" width="12.6640625" style="40" bestFit="1" customWidth="1"/>
    <col min="4" max="4" width="13.44140625" style="40" bestFit="1" customWidth="1"/>
    <col min="5" max="5" width="9.5546875" bestFit="1" customWidth="1"/>
  </cols>
  <sheetData>
    <row r="1" spans="1:4" ht="16.2" x14ac:dyDescent="0.35">
      <c r="A1" s="5" t="s">
        <v>109</v>
      </c>
      <c r="B1" s="41"/>
    </row>
    <row r="2" spans="1:4" ht="16.2" x14ac:dyDescent="0.35">
      <c r="A2" s="6" t="s">
        <v>99</v>
      </c>
      <c r="B2" s="41"/>
      <c r="C2" s="39"/>
    </row>
    <row r="4" spans="1:4" hidden="1" x14ac:dyDescent="0.35">
      <c r="A4" s="18" t="s">
        <v>104</v>
      </c>
      <c r="B4" s="50" t="s">
        <v>103</v>
      </c>
      <c r="C4" s="51" t="s">
        <v>1</v>
      </c>
      <c r="D4" s="52" t="s">
        <v>65</v>
      </c>
    </row>
    <row r="5" spans="1:4" x14ac:dyDescent="0.35">
      <c r="A5" s="45" t="s">
        <v>97</v>
      </c>
      <c r="B5" s="37" t="s">
        <v>2</v>
      </c>
      <c r="C5" s="48" t="s">
        <v>105</v>
      </c>
      <c r="D5" s="48" t="s">
        <v>106</v>
      </c>
    </row>
    <row r="6" spans="1:4" x14ac:dyDescent="0.35">
      <c r="A6" s="59" t="s">
        <v>21</v>
      </c>
      <c r="B6" s="60"/>
      <c r="C6" s="60"/>
      <c r="D6" s="61"/>
    </row>
    <row r="7" spans="1:4" x14ac:dyDescent="0.35">
      <c r="A7" s="19" t="s">
        <v>22</v>
      </c>
      <c r="B7" s="37"/>
      <c r="C7" s="53"/>
      <c r="D7" s="46"/>
    </row>
    <row r="8" spans="1:4" ht="14.4" x14ac:dyDescent="0.3">
      <c r="A8" s="20" t="s">
        <v>23</v>
      </c>
      <c r="B8" s="47">
        <v>316959046</v>
      </c>
      <c r="C8" s="47">
        <v>363616611</v>
      </c>
      <c r="D8" s="47">
        <v>379243099</v>
      </c>
    </row>
    <row r="9" spans="1:4" ht="14.4" x14ac:dyDescent="0.3">
      <c r="A9" s="20" t="s">
        <v>24</v>
      </c>
      <c r="B9" s="47">
        <v>16134982</v>
      </c>
      <c r="C9" s="47">
        <v>16385709</v>
      </c>
      <c r="D9" s="47">
        <v>18062450</v>
      </c>
    </row>
    <row r="10" spans="1:4" ht="14.4" x14ac:dyDescent="0.3">
      <c r="A10" s="19" t="s">
        <v>25</v>
      </c>
      <c r="B10" s="48">
        <v>333094028</v>
      </c>
      <c r="C10" s="48">
        <v>380002320</v>
      </c>
      <c r="D10" s="48">
        <v>397305549</v>
      </c>
    </row>
    <row r="11" spans="1:4" ht="14.4" x14ac:dyDescent="0.3">
      <c r="A11" s="19" t="s">
        <v>26</v>
      </c>
      <c r="B11" s="37"/>
      <c r="C11" s="48"/>
      <c r="D11" s="47"/>
    </row>
    <row r="12" spans="1:4" ht="14.4" x14ac:dyDescent="0.3">
      <c r="A12" s="20" t="s">
        <v>27</v>
      </c>
      <c r="B12" s="47">
        <v>97450800</v>
      </c>
      <c r="C12" s="47">
        <v>73975988</v>
      </c>
      <c r="D12" s="47">
        <v>114080189</v>
      </c>
    </row>
    <row r="13" spans="1:4" ht="14.4" x14ac:dyDescent="0.3">
      <c r="A13" s="20" t="s">
        <v>28</v>
      </c>
      <c r="B13" s="47">
        <v>307600266</v>
      </c>
      <c r="C13" s="47">
        <v>338159774</v>
      </c>
      <c r="D13" s="47">
        <v>272878954.69999999</v>
      </c>
    </row>
    <row r="14" spans="1:4" ht="14.4" x14ac:dyDescent="0.3">
      <c r="A14" s="20" t="s">
        <v>29</v>
      </c>
      <c r="B14" s="47">
        <v>3612663</v>
      </c>
      <c r="C14" s="47">
        <v>1877409</v>
      </c>
      <c r="D14" s="47">
        <v>3861622</v>
      </c>
    </row>
    <row r="15" spans="1:4" x14ac:dyDescent="0.35">
      <c r="A15" s="19" t="s">
        <v>30</v>
      </c>
      <c r="B15" s="48">
        <v>408663729</v>
      </c>
      <c r="C15" s="48">
        <v>414013171</v>
      </c>
      <c r="D15" s="54">
        <v>390820766</v>
      </c>
    </row>
    <row r="16" spans="1:4" ht="14.4" x14ac:dyDescent="0.3">
      <c r="A16" s="19" t="s">
        <v>31</v>
      </c>
      <c r="B16" s="48">
        <v>741757757</v>
      </c>
      <c r="C16" s="48">
        <v>794015491</v>
      </c>
      <c r="D16" s="48">
        <v>788126315</v>
      </c>
    </row>
    <row r="17" spans="1:4" ht="14.4" x14ac:dyDescent="0.3">
      <c r="A17" s="19" t="s">
        <v>32</v>
      </c>
      <c r="B17" s="37"/>
      <c r="C17" s="34"/>
      <c r="D17" s="34"/>
    </row>
    <row r="18" spans="1:4" ht="14.4" x14ac:dyDescent="0.3">
      <c r="A18" s="19" t="s">
        <v>33</v>
      </c>
      <c r="B18" s="37"/>
      <c r="C18" s="48"/>
      <c r="D18" s="47"/>
    </row>
    <row r="19" spans="1:4" ht="14.4" x14ac:dyDescent="0.3">
      <c r="A19" s="20" t="s">
        <v>34</v>
      </c>
      <c r="B19" s="47">
        <v>76126999</v>
      </c>
      <c r="C19" s="47">
        <v>72337840</v>
      </c>
      <c r="D19" s="47">
        <v>79450265.939999998</v>
      </c>
    </row>
    <row r="20" spans="1:4" ht="14.4" x14ac:dyDescent="0.3">
      <c r="A20" s="20" t="s">
        <v>35</v>
      </c>
      <c r="B20" s="47">
        <v>104527433</v>
      </c>
      <c r="C20" s="47">
        <v>125875879</v>
      </c>
      <c r="D20" s="47">
        <v>109986199</v>
      </c>
    </row>
    <row r="21" spans="1:4" ht="14.4" x14ac:dyDescent="0.3">
      <c r="A21" s="20" t="s">
        <v>36</v>
      </c>
      <c r="B21" s="47">
        <v>11528226</v>
      </c>
      <c r="C21" s="47">
        <v>13267396</v>
      </c>
      <c r="D21" s="47">
        <v>5690516</v>
      </c>
    </row>
    <row r="22" spans="1:4" ht="14.4" x14ac:dyDescent="0.3">
      <c r="A22" s="19" t="s">
        <v>38</v>
      </c>
      <c r="B22" s="48">
        <v>192182657</v>
      </c>
      <c r="C22" s="48">
        <v>211481115</v>
      </c>
      <c r="D22" s="48">
        <v>195126980.94</v>
      </c>
    </row>
    <row r="23" spans="1:4" x14ac:dyDescent="0.35">
      <c r="A23" s="19" t="s">
        <v>39</v>
      </c>
      <c r="B23" s="37"/>
      <c r="C23" s="56"/>
      <c r="D23" s="47"/>
    </row>
    <row r="24" spans="1:4" ht="14.4" x14ac:dyDescent="0.3">
      <c r="A24" s="20" t="s">
        <v>37</v>
      </c>
      <c r="B24" s="47">
        <v>3192430</v>
      </c>
      <c r="C24" s="47">
        <v>3079169</v>
      </c>
      <c r="D24" s="47">
        <v>2926024</v>
      </c>
    </row>
    <row r="25" spans="1:4" ht="14.4" x14ac:dyDescent="0.3">
      <c r="A25" s="20" t="s">
        <v>40</v>
      </c>
      <c r="B25" s="47">
        <v>25498134</v>
      </c>
      <c r="C25" s="47">
        <v>25531938</v>
      </c>
      <c r="D25" s="47">
        <v>25738072</v>
      </c>
    </row>
    <row r="26" spans="1:4" ht="14.4" x14ac:dyDescent="0.3">
      <c r="A26" s="20" t="s">
        <v>35</v>
      </c>
      <c r="B26" s="47">
        <v>32545823</v>
      </c>
      <c r="C26" s="47">
        <v>57080354</v>
      </c>
      <c r="D26" s="57">
        <v>68406475</v>
      </c>
    </row>
    <row r="27" spans="1:4" ht="14.4" x14ac:dyDescent="0.3">
      <c r="A27" s="19" t="s">
        <v>41</v>
      </c>
      <c r="B27" s="48">
        <v>61236387</v>
      </c>
      <c r="C27" s="48">
        <v>85691461</v>
      </c>
      <c r="D27" s="48">
        <v>97070571</v>
      </c>
    </row>
    <row r="28" spans="1:4" x14ac:dyDescent="0.35">
      <c r="A28" s="19" t="s">
        <v>42</v>
      </c>
      <c r="B28" s="54">
        <v>253419044</v>
      </c>
      <c r="C28" s="48">
        <v>297172576</v>
      </c>
      <c r="D28" s="48">
        <v>292197551.94</v>
      </c>
    </row>
    <row r="29" spans="1:4" ht="14.4" x14ac:dyDescent="0.3">
      <c r="A29" s="19" t="s">
        <v>43</v>
      </c>
      <c r="B29" s="37"/>
      <c r="C29" s="34"/>
      <c r="D29" s="34"/>
    </row>
    <row r="30" spans="1:4" ht="14.4" x14ac:dyDescent="0.3">
      <c r="A30" s="19" t="s">
        <v>44</v>
      </c>
      <c r="B30" s="48">
        <v>264835156</v>
      </c>
      <c r="C30" s="48">
        <v>264835156</v>
      </c>
      <c r="D30" s="48">
        <v>264835156</v>
      </c>
    </row>
    <row r="31" spans="1:4" ht="14.4" x14ac:dyDescent="0.3">
      <c r="A31" s="20" t="s">
        <v>45</v>
      </c>
      <c r="B31" s="47">
        <v>52110023</v>
      </c>
      <c r="C31" s="47">
        <v>50804319</v>
      </c>
      <c r="D31" s="47">
        <v>49499027.609999999</v>
      </c>
    </row>
    <row r="32" spans="1:4" ht="14.4" x14ac:dyDescent="0.3">
      <c r="A32" s="20" t="s">
        <v>46</v>
      </c>
      <c r="B32" s="47">
        <v>13426761</v>
      </c>
      <c r="C32" s="47">
        <v>13426761</v>
      </c>
      <c r="D32" s="47">
        <v>13426761</v>
      </c>
    </row>
    <row r="33" spans="1:4" ht="14.4" x14ac:dyDescent="0.3">
      <c r="A33" s="20" t="s">
        <v>47</v>
      </c>
      <c r="B33" s="47">
        <v>193386084</v>
      </c>
      <c r="C33" s="47">
        <v>200655367</v>
      </c>
      <c r="D33" s="47">
        <v>204149956.55000001</v>
      </c>
    </row>
    <row r="34" spans="1:4" ht="14.4" x14ac:dyDescent="0.3">
      <c r="A34" s="20" t="s">
        <v>48</v>
      </c>
      <c r="B34" s="47">
        <v>-57738387</v>
      </c>
      <c r="C34" s="47">
        <v>-56432683</v>
      </c>
      <c r="D34" s="47">
        <v>-55127392.469999999</v>
      </c>
    </row>
    <row r="35" spans="1:4" ht="14.4" x14ac:dyDescent="0.3">
      <c r="A35" s="20" t="s">
        <v>49</v>
      </c>
      <c r="B35" s="55">
        <v>0</v>
      </c>
      <c r="C35" s="47">
        <v>-7269283</v>
      </c>
      <c r="D35" s="47">
        <v>0</v>
      </c>
    </row>
    <row r="36" spans="1:4" ht="14.4" x14ac:dyDescent="0.3">
      <c r="A36" s="20" t="s">
        <v>50</v>
      </c>
      <c r="B36" s="47">
        <v>22319076</v>
      </c>
      <c r="C36" s="34">
        <v>30823278</v>
      </c>
      <c r="D36" s="34">
        <v>19145254</v>
      </c>
    </row>
    <row r="37" spans="1:4" ht="14.4" x14ac:dyDescent="0.3">
      <c r="A37" s="19" t="s">
        <v>51</v>
      </c>
      <c r="B37" s="48">
        <v>488338713</v>
      </c>
      <c r="C37" s="38">
        <v>496842915</v>
      </c>
      <c r="D37" s="38">
        <v>495928763</v>
      </c>
    </row>
    <row r="38" spans="1:4" ht="14.4" x14ac:dyDescent="0.3">
      <c r="A38" s="19" t="s">
        <v>52</v>
      </c>
      <c r="B38" s="48">
        <v>741757757</v>
      </c>
      <c r="C38" s="38">
        <v>794015491</v>
      </c>
      <c r="D38" s="38">
        <v>788126315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zoomScale="142" zoomScaleNormal="142" workbookViewId="0">
      <selection activeCell="G16" sqref="G16"/>
    </sheetView>
  </sheetViews>
  <sheetFormatPr defaultRowHeight="14.4" x14ac:dyDescent="0.3"/>
  <cols>
    <col min="1" max="1" width="53.33203125" bestFit="1" customWidth="1"/>
    <col min="2" max="3" width="12" bestFit="1" customWidth="1"/>
  </cols>
  <sheetData>
    <row r="1" spans="1:3" x14ac:dyDescent="0.3">
      <c r="A1" t="s">
        <v>107</v>
      </c>
    </row>
    <row r="2" spans="1:3" ht="15" x14ac:dyDescent="0.35">
      <c r="A2" s="3" t="s">
        <v>95</v>
      </c>
    </row>
    <row r="3" spans="1:3" ht="15" x14ac:dyDescent="0.35">
      <c r="A3" s="2"/>
    </row>
    <row r="4" spans="1:3" ht="15" x14ac:dyDescent="0.35">
      <c r="A4" s="21" t="s">
        <v>97</v>
      </c>
      <c r="B4" s="62" t="s">
        <v>2</v>
      </c>
      <c r="C4" s="62" t="s">
        <v>106</v>
      </c>
    </row>
    <row r="5" spans="1:3" x14ac:dyDescent="0.3">
      <c r="A5" s="22" t="s">
        <v>108</v>
      </c>
      <c r="B5" s="35">
        <v>172391094.76999998</v>
      </c>
      <c r="C5" s="35">
        <v>146377929.54000002</v>
      </c>
    </row>
    <row r="6" spans="1:3" x14ac:dyDescent="0.3">
      <c r="A6" s="22" t="s">
        <v>53</v>
      </c>
      <c r="B6" s="35">
        <v>18686567.039999999</v>
      </c>
      <c r="C6" s="35">
        <v>22243720.02</v>
      </c>
    </row>
    <row r="7" spans="1:3" x14ac:dyDescent="0.3">
      <c r="A7" s="22" t="s">
        <v>54</v>
      </c>
      <c r="B7" s="35">
        <v>26243033.350000001</v>
      </c>
      <c r="C7" s="35">
        <v>26727927</v>
      </c>
    </row>
    <row r="8" spans="1:3" x14ac:dyDescent="0.3">
      <c r="A8" s="22" t="s">
        <v>55</v>
      </c>
      <c r="B8" s="35">
        <v>2568485</v>
      </c>
      <c r="C8" s="35">
        <v>3295615.48</v>
      </c>
    </row>
    <row r="9" spans="1:3" x14ac:dyDescent="0.3">
      <c r="A9" s="22" t="s">
        <v>56</v>
      </c>
      <c r="B9" s="35">
        <v>78018364.689999998</v>
      </c>
      <c r="C9" s="35">
        <v>66398930.620000005</v>
      </c>
    </row>
    <row r="10" spans="1:3" x14ac:dyDescent="0.3">
      <c r="A10" s="22" t="s">
        <v>57</v>
      </c>
      <c r="B10" s="35">
        <v>46888473</v>
      </c>
      <c r="C10" s="35">
        <v>50146132</v>
      </c>
    </row>
    <row r="11" spans="1:3" x14ac:dyDescent="0.3">
      <c r="A11" s="22" t="s">
        <v>58</v>
      </c>
      <c r="B11" s="35">
        <v>10329494.34</v>
      </c>
      <c r="C11" s="35">
        <v>10959958</v>
      </c>
    </row>
    <row r="12" spans="1:3" x14ac:dyDescent="0.3">
      <c r="A12" s="22" t="s">
        <v>59</v>
      </c>
      <c r="B12" s="35">
        <v>57508251.710000001</v>
      </c>
      <c r="C12" s="35">
        <v>48771227</v>
      </c>
    </row>
    <row r="13" spans="1:3" x14ac:dyDescent="0.3">
      <c r="A13" s="22" t="s">
        <v>60</v>
      </c>
      <c r="B13" s="35">
        <v>27144596.419999965</v>
      </c>
      <c r="C13" s="35">
        <v>22368945</v>
      </c>
    </row>
    <row r="14" spans="1:3" x14ac:dyDescent="0.3">
      <c r="A14" s="22" t="s">
        <v>61</v>
      </c>
      <c r="B14" s="35">
        <v>-2220989.21</v>
      </c>
      <c r="C14" s="35">
        <v>-3017556.62</v>
      </c>
    </row>
    <row r="15" spans="1:3" x14ac:dyDescent="0.3">
      <c r="A15" s="22" t="s">
        <v>62</v>
      </c>
      <c r="B15" s="35">
        <v>24923607.209999964</v>
      </c>
      <c r="C15" s="35">
        <v>19351388</v>
      </c>
    </row>
    <row r="16" spans="1:3" x14ac:dyDescent="0.3">
      <c r="A16" s="22" t="s">
        <v>63</v>
      </c>
      <c r="B16" s="35">
        <v>2604531</v>
      </c>
      <c r="C16" s="35">
        <v>206134</v>
      </c>
    </row>
    <row r="17" spans="1:3" x14ac:dyDescent="0.3">
      <c r="A17" s="22" t="s">
        <v>64</v>
      </c>
      <c r="B17" s="35">
        <v>22319076.209999964</v>
      </c>
      <c r="C17" s="35">
        <v>19145254</v>
      </c>
    </row>
    <row r="18" spans="1:3" x14ac:dyDescent="0.3">
      <c r="A18" s="22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4"/>
  <sheetViews>
    <sheetView tabSelected="1" zoomScale="136" zoomScaleNormal="136" workbookViewId="0">
      <pane ySplit="4" topLeftCell="A14" activePane="bottomLeft" state="frozen"/>
      <selection pane="bottomLeft" activeCell="C45" sqref="C45"/>
    </sheetView>
  </sheetViews>
  <sheetFormatPr defaultRowHeight="14.4" x14ac:dyDescent="0.3"/>
  <cols>
    <col min="1" max="1" width="51.109375" style="7" customWidth="1"/>
    <col min="2" max="2" width="12.6640625" customWidth="1"/>
    <col min="3" max="3" width="13.5546875" bestFit="1" customWidth="1"/>
  </cols>
  <sheetData>
    <row r="1" spans="1:3" x14ac:dyDescent="0.3">
      <c r="A1" s="7" t="s">
        <v>110</v>
      </c>
    </row>
    <row r="2" spans="1:3" ht="15" x14ac:dyDescent="0.35">
      <c r="A2" s="3" t="s">
        <v>95</v>
      </c>
    </row>
    <row r="3" spans="1:3" ht="15" x14ac:dyDescent="0.35">
      <c r="A3" s="3"/>
    </row>
    <row r="4" spans="1:3" x14ac:dyDescent="0.3">
      <c r="A4" s="8" t="s">
        <v>97</v>
      </c>
      <c r="B4" s="1" t="s">
        <v>2</v>
      </c>
      <c r="C4" s="42" t="s">
        <v>106</v>
      </c>
    </row>
    <row r="5" spans="1:3" x14ac:dyDescent="0.3">
      <c r="A5" s="9" t="s">
        <v>66</v>
      </c>
      <c r="C5" s="43"/>
    </row>
    <row r="6" spans="1:3" ht="28.8" x14ac:dyDescent="0.3">
      <c r="A6" s="9" t="s">
        <v>67</v>
      </c>
      <c r="B6" s="10">
        <v>185978184.17000002</v>
      </c>
      <c r="C6" s="43">
        <v>223981296</v>
      </c>
    </row>
    <row r="7" spans="1:3" ht="28.8" x14ac:dyDescent="0.3">
      <c r="A7" s="9" t="s">
        <v>68</v>
      </c>
      <c r="B7" s="10">
        <v>141705.78</v>
      </c>
      <c r="C7" s="43">
        <v>294112</v>
      </c>
    </row>
    <row r="8" spans="1:3" x14ac:dyDescent="0.3">
      <c r="A8" s="9" t="s">
        <v>69</v>
      </c>
      <c r="B8" s="11">
        <f>-96484026.49-623259.79</f>
        <v>-97107286.280000001</v>
      </c>
      <c r="C8" s="44">
        <v>-103159929</v>
      </c>
    </row>
    <row r="9" spans="1:3" ht="28.8" x14ac:dyDescent="0.3">
      <c r="A9" s="12" t="s">
        <v>70</v>
      </c>
      <c r="B9" s="13">
        <v>-44735632.509999998</v>
      </c>
      <c r="C9" s="43">
        <v>-48661103</v>
      </c>
    </row>
    <row r="10" spans="1:3" x14ac:dyDescent="0.3">
      <c r="A10" s="9" t="s">
        <v>71</v>
      </c>
      <c r="B10" s="10">
        <v>0</v>
      </c>
      <c r="C10" s="43">
        <v>0</v>
      </c>
    </row>
    <row r="11" spans="1:3" ht="28.8" x14ac:dyDescent="0.3">
      <c r="A11" s="9" t="s">
        <v>72</v>
      </c>
      <c r="B11" s="10">
        <v>-21603991</v>
      </c>
      <c r="C11" s="43">
        <v>-22649854</v>
      </c>
    </row>
    <row r="12" spans="1:3" x14ac:dyDescent="0.3">
      <c r="A12" s="9" t="s">
        <v>73</v>
      </c>
      <c r="B12" s="10">
        <v>-473931.5</v>
      </c>
      <c r="C12" s="43">
        <v>-1201993</v>
      </c>
    </row>
    <row r="13" spans="1:3" x14ac:dyDescent="0.3">
      <c r="A13" s="9" t="s">
        <v>74</v>
      </c>
      <c r="B13" s="10">
        <f>SUM(B6:B12)</f>
        <v>22199048.660000019</v>
      </c>
      <c r="C13" s="43">
        <v>48602530</v>
      </c>
    </row>
    <row r="14" spans="1:3" x14ac:dyDescent="0.3">
      <c r="A14" s="9" t="s">
        <v>75</v>
      </c>
      <c r="B14" s="10">
        <v>5029.62</v>
      </c>
      <c r="C14" s="43">
        <v>1143</v>
      </c>
    </row>
    <row r="15" spans="1:3" x14ac:dyDescent="0.3">
      <c r="A15" s="9" t="s">
        <v>76</v>
      </c>
      <c r="B15" s="10">
        <v>-2166476.4</v>
      </c>
      <c r="C15" s="43">
        <v>-2816936</v>
      </c>
    </row>
    <row r="16" spans="1:3" x14ac:dyDescent="0.3">
      <c r="A16" s="9" t="s">
        <v>77</v>
      </c>
      <c r="B16" s="10"/>
      <c r="C16" s="43">
        <v>-38132</v>
      </c>
    </row>
    <row r="17" spans="1:3" x14ac:dyDescent="0.3">
      <c r="A17" s="9" t="s">
        <v>78</v>
      </c>
      <c r="B17" s="10">
        <v>-238988</v>
      </c>
      <c r="C17" s="43">
        <v>-1718280</v>
      </c>
    </row>
    <row r="18" spans="1:3" ht="28.8" x14ac:dyDescent="0.3">
      <c r="A18" s="9" t="s">
        <v>79</v>
      </c>
      <c r="B18" s="14"/>
      <c r="C18" s="43"/>
    </row>
    <row r="19" spans="1:3" x14ac:dyDescent="0.3">
      <c r="A19" s="15" t="s">
        <v>80</v>
      </c>
      <c r="B19" s="16">
        <v>19798613.880000021</v>
      </c>
      <c r="C19" s="43">
        <v>44030325</v>
      </c>
    </row>
    <row r="20" spans="1:3" x14ac:dyDescent="0.3">
      <c r="A20" s="9" t="s">
        <v>81</v>
      </c>
      <c r="B20" s="14"/>
      <c r="C20" s="43"/>
    </row>
    <row r="21" spans="1:3" ht="43.2" x14ac:dyDescent="0.3">
      <c r="A21" s="12" t="s">
        <v>102</v>
      </c>
      <c r="B21" s="14"/>
      <c r="C21" s="43"/>
    </row>
    <row r="22" spans="1:3" ht="43.2" x14ac:dyDescent="0.3">
      <c r="A22" s="12" t="s">
        <v>82</v>
      </c>
      <c r="B22" s="13">
        <v>-23853326.559999999</v>
      </c>
      <c r="C22" s="43">
        <v>-25805915</v>
      </c>
    </row>
    <row r="23" spans="1:3" x14ac:dyDescent="0.3">
      <c r="A23" s="15" t="s">
        <v>83</v>
      </c>
      <c r="B23" s="16">
        <v>-23853326.559999999</v>
      </c>
      <c r="C23" s="43">
        <v>-25805915</v>
      </c>
    </row>
    <row r="24" spans="1:3" x14ac:dyDescent="0.3">
      <c r="A24" s="9" t="s">
        <v>84</v>
      </c>
      <c r="B24" s="14"/>
      <c r="C24" s="43"/>
    </row>
    <row r="25" spans="1:3" x14ac:dyDescent="0.3">
      <c r="A25" s="9" t="s">
        <v>85</v>
      </c>
      <c r="B25" s="10">
        <v>5486027.4999999991</v>
      </c>
      <c r="C25" s="43">
        <v>10476967</v>
      </c>
    </row>
    <row r="26" spans="1:3" x14ac:dyDescent="0.3">
      <c r="A26" s="7" t="s">
        <v>86</v>
      </c>
      <c r="B26" s="10">
        <v>-3610739.79</v>
      </c>
      <c r="C26" s="43">
        <v>-10659734</v>
      </c>
    </row>
    <row r="27" spans="1:3" x14ac:dyDescent="0.3">
      <c r="A27" s="15" t="s">
        <v>87</v>
      </c>
      <c r="B27" s="16">
        <v>1875287.709999999</v>
      </c>
      <c r="C27" s="43">
        <v>-182766</v>
      </c>
    </row>
    <row r="28" spans="1:3" x14ac:dyDescent="0.3">
      <c r="A28" s="12" t="s">
        <v>88</v>
      </c>
      <c r="B28" s="10">
        <v>-382798.15999999992</v>
      </c>
      <c r="C28" s="43">
        <v>-167750</v>
      </c>
    </row>
    <row r="29" spans="1:3" x14ac:dyDescent="0.3">
      <c r="A29" s="7" t="s">
        <v>89</v>
      </c>
      <c r="B29" s="17">
        <v>-2562223.1299999785</v>
      </c>
      <c r="C29" s="43">
        <v>17873893</v>
      </c>
    </row>
    <row r="30" spans="1:3" ht="16.5" customHeight="1" x14ac:dyDescent="0.3">
      <c r="A30" s="15" t="s">
        <v>90</v>
      </c>
      <c r="B30" s="17">
        <v>-98352547</v>
      </c>
      <c r="C30" s="43">
        <v>-123998470</v>
      </c>
    </row>
    <row r="31" spans="1:3" x14ac:dyDescent="0.3">
      <c r="A31" s="63" t="s">
        <v>91</v>
      </c>
      <c r="B31" s="64">
        <v>-100914770.12999998</v>
      </c>
      <c r="C31" s="43">
        <v>-106124577</v>
      </c>
    </row>
    <row r="32" spans="1:3" ht="28.8" x14ac:dyDescent="0.3">
      <c r="A32" s="9" t="s">
        <v>92</v>
      </c>
      <c r="B32" s="43">
        <v>-100914770.09999999</v>
      </c>
      <c r="C32" s="43">
        <v>-106124577</v>
      </c>
    </row>
    <row r="33" spans="1:3" x14ac:dyDescent="0.3">
      <c r="A33" s="7" t="s">
        <v>93</v>
      </c>
      <c r="B33" s="10">
        <v>3612663.11</v>
      </c>
      <c r="C33" s="43">
        <v>3861622</v>
      </c>
    </row>
    <row r="34" spans="1:3" x14ac:dyDescent="0.3">
      <c r="A34" s="9" t="s">
        <v>94</v>
      </c>
      <c r="B34" s="10">
        <v>-104527433.20999999</v>
      </c>
      <c r="C34" s="43">
        <v>-109986199</v>
      </c>
    </row>
  </sheetData>
  <phoneticPr fontId="1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3"/>
  <sheetViews>
    <sheetView zoomScale="148" zoomScaleNormal="148" workbookViewId="0">
      <selection activeCell="F19" sqref="F19"/>
    </sheetView>
  </sheetViews>
  <sheetFormatPr defaultRowHeight="14.4" x14ac:dyDescent="0.3"/>
  <cols>
    <col min="1" max="1" width="25.88671875" customWidth="1"/>
    <col min="2" max="2" width="27.44140625" customWidth="1"/>
    <col min="3" max="4" width="14.6640625" style="1" customWidth="1"/>
    <col min="5" max="5" width="12.5546875" customWidth="1"/>
  </cols>
  <sheetData>
    <row r="1" spans="1:8" x14ac:dyDescent="0.3">
      <c r="A1" s="65" t="s">
        <v>96</v>
      </c>
    </row>
    <row r="2" spans="1:8" x14ac:dyDescent="0.3">
      <c r="A2" s="66" t="s">
        <v>95</v>
      </c>
    </row>
    <row r="3" spans="1:8" ht="15" x14ac:dyDescent="0.35">
      <c r="A3" s="2"/>
    </row>
    <row r="4" spans="1:8" ht="28.8" x14ac:dyDescent="0.3">
      <c r="A4" s="31" t="s">
        <v>97</v>
      </c>
      <c r="B4" s="31" t="s">
        <v>0</v>
      </c>
      <c r="C4" s="32" t="s">
        <v>15</v>
      </c>
      <c r="D4" s="36" t="s">
        <v>2</v>
      </c>
      <c r="E4" s="31" t="s">
        <v>106</v>
      </c>
    </row>
    <row r="5" spans="1:8" x14ac:dyDescent="0.3">
      <c r="A5" s="23" t="s">
        <v>3</v>
      </c>
      <c r="B5" s="24" t="s">
        <v>4</v>
      </c>
      <c r="C5" s="25" t="s">
        <v>20</v>
      </c>
      <c r="D5" s="25">
        <v>2.13</v>
      </c>
      <c r="E5" s="27">
        <f>'Situatia pozitiei financiare'!D15/'Situatia pozitiei financiare'!D22</f>
        <v>2.0029047962371451</v>
      </c>
    </row>
    <row r="6" spans="1:8" ht="28.8" x14ac:dyDescent="0.3">
      <c r="A6" s="23" t="s">
        <v>5</v>
      </c>
      <c r="B6" s="24" t="s">
        <v>6</v>
      </c>
      <c r="C6" s="25" t="s">
        <v>18</v>
      </c>
      <c r="D6" s="25">
        <v>28.07</v>
      </c>
      <c r="E6" s="27">
        <f>('Situatia pozitiei financiare'!D26+'Situatia pozitiei financiare'!D20)/'Situatia pozitiei financiare'!D37*100</f>
        <v>35.971431243644162</v>
      </c>
    </row>
    <row r="7" spans="1:8" ht="28.8" x14ac:dyDescent="0.3">
      <c r="A7" s="23" t="s">
        <v>7</v>
      </c>
      <c r="B7" s="24" t="s">
        <v>8</v>
      </c>
      <c r="C7" s="25" t="s">
        <v>16</v>
      </c>
      <c r="D7" s="25">
        <v>303</v>
      </c>
      <c r="E7" s="26">
        <v>352</v>
      </c>
    </row>
    <row r="8" spans="1:8" ht="28.8" x14ac:dyDescent="0.3">
      <c r="A8" s="23" t="s">
        <v>9</v>
      </c>
      <c r="B8" s="24" t="s">
        <v>10</v>
      </c>
      <c r="C8" s="25" t="s">
        <v>17</v>
      </c>
      <c r="D8" s="25">
        <v>0.52</v>
      </c>
      <c r="E8" s="27">
        <f>'Situatia rezultatului global'!C5/'Situatia pozitiei financiare'!D10</f>
        <v>0.36842659235046332</v>
      </c>
    </row>
    <row r="9" spans="1:8" x14ac:dyDescent="0.3">
      <c r="A9" s="23" t="s">
        <v>98</v>
      </c>
      <c r="B9" s="24" t="s">
        <v>11</v>
      </c>
      <c r="C9" s="25" t="s">
        <v>19</v>
      </c>
      <c r="D9" s="25">
        <v>3.3000000000000002E-2</v>
      </c>
      <c r="E9" s="28">
        <v>2.8518053289517155E-2</v>
      </c>
    </row>
    <row r="10" spans="1:8" ht="23.25" customHeight="1" x14ac:dyDescent="0.3">
      <c r="A10" s="23" t="s">
        <v>12</v>
      </c>
      <c r="B10" s="24" t="s">
        <v>13</v>
      </c>
      <c r="C10" s="25" t="s">
        <v>18</v>
      </c>
      <c r="D10" s="25">
        <v>12.94</v>
      </c>
      <c r="E10" s="27">
        <v>13.07</v>
      </c>
    </row>
    <row r="11" spans="1:8" ht="28.8" x14ac:dyDescent="0.3">
      <c r="A11" s="23" t="s">
        <v>14</v>
      </c>
      <c r="B11" s="24" t="s">
        <v>100</v>
      </c>
      <c r="C11" s="29" t="s">
        <v>101</v>
      </c>
      <c r="D11" s="49">
        <v>671338040</v>
      </c>
      <c r="E11" s="30">
        <v>671338040</v>
      </c>
      <c r="F11" s="58"/>
      <c r="G11" s="58"/>
      <c r="H11" s="58"/>
    </row>
    <row r="12" spans="1:8" x14ac:dyDescent="0.3">
      <c r="A12" s="22"/>
      <c r="B12" s="22"/>
      <c r="C12" s="33"/>
      <c r="D12" s="33"/>
      <c r="E12" s="22"/>
    </row>
    <row r="13" spans="1:8" x14ac:dyDescent="0.3">
      <c r="A13" s="22"/>
      <c r="B13" s="22"/>
      <c r="C13" s="33"/>
      <c r="D13" s="33"/>
      <c r="E13" s="22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Situatia pozitiei financiare</vt:lpstr>
      <vt:lpstr>Situatia rezultatului global</vt:lpstr>
      <vt:lpstr>Fluxuri de trezorerie</vt:lpstr>
      <vt:lpstr>Indicatori operationali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2020-08-13T11:45:26Z</dcterms:modified>
</cp:coreProperties>
</file>