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2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0" windowWidth="19320" windowHeight="11640" activeTab="1"/>
  </bookViews>
  <sheets>
    <sheet name="Index" sheetId="8" r:id="rId1"/>
    <sheet name="Situatia pozitiei financiare" sheetId="2" r:id="rId2"/>
    <sheet name="Situatia rezultatului global" sheetId="3" r:id="rId3"/>
    <sheet name="Fluxuri de trezorerie" sheetId="10" r:id="rId4"/>
    <sheet name="Indicatori operationali" sheetId="1" r:id="rId5"/>
  </sheet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2" i="8"/>
  <c r="C8" i="10" l="1"/>
  <c r="C13" s="1"/>
  <c r="B8"/>
  <c r="B13" s="1"/>
  <c r="A3" i="8" l="1"/>
  <c r="A4"/>
  <c r="A5"/>
</calcChain>
</file>

<file path=xl/sharedStrings.xml><?xml version="1.0" encoding="utf-8"?>
<sst xmlns="http://schemas.openxmlformats.org/spreadsheetml/2006/main" count="129" uniqueCount="112">
  <si>
    <t>30.06.2018</t>
  </si>
  <si>
    <t>30.06.2019</t>
  </si>
  <si>
    <t>%</t>
  </si>
  <si>
    <t>Profit</t>
  </si>
  <si>
    <t>31.12.2018</t>
  </si>
  <si>
    <t>Index- Antibiotice SA - cifre istorice IFRS</t>
  </si>
  <si>
    <t>ASSETS</t>
  </si>
  <si>
    <t>FIXED ASSETS</t>
  </si>
  <si>
    <t>Tangible fixed assets</t>
  </si>
  <si>
    <t>Intangible fixed assets</t>
  </si>
  <si>
    <t>TOTAL FIXED ASSETS</t>
  </si>
  <si>
    <t>CURRENT ASSETS</t>
  </si>
  <si>
    <t>Stocks</t>
  </si>
  <si>
    <t>Trade and similar receivables</t>
  </si>
  <si>
    <t>Cash and cash equivalents</t>
  </si>
  <si>
    <t>TOTAL CURRENT ASSETS</t>
  </si>
  <si>
    <t>TOTAL ASSETS</t>
  </si>
  <si>
    <t>LIABILITIES</t>
  </si>
  <si>
    <t>CURRENT LIABILITIES</t>
  </si>
  <si>
    <t>Trade and similar liabilities</t>
  </si>
  <si>
    <t>Amounts due to credit institutions</t>
  </si>
  <si>
    <t>Tax and current tax liabilities</t>
  </si>
  <si>
    <t>Subsidies for investments</t>
  </si>
  <si>
    <t>TOTAL  CURRENT LIABILITIES</t>
  </si>
  <si>
    <t>LONG-TERM LIABILITIES</t>
  </si>
  <si>
    <t>Deferred tax</t>
  </si>
  <si>
    <t>TOTAL LONG-TERM LIABILITIES</t>
  </si>
  <si>
    <t>TOTAL LIABILITIES</t>
  </si>
  <si>
    <t>Share capital and reserves</t>
  </si>
  <si>
    <t>Share capital</t>
  </si>
  <si>
    <t>Revaluation reserves</t>
  </si>
  <si>
    <t>Legal reserves</t>
  </si>
  <si>
    <t>Other reserves</t>
  </si>
  <si>
    <t>Retained earnings</t>
  </si>
  <si>
    <t>Distribution of profit</t>
  </si>
  <si>
    <t>Current profit</t>
  </si>
  <si>
    <t>TOTAL EQUITY</t>
  </si>
  <si>
    <t>TOTAL EQUITY &amp; LIABILITIES</t>
  </si>
  <si>
    <t>Statement of financial position</t>
  </si>
  <si>
    <t>(the amounts are expressed in LEI)</t>
  </si>
  <si>
    <t>Indicators</t>
  </si>
  <si>
    <t>Statement of comprehensive profit</t>
  </si>
  <si>
    <t>Sales revenues</t>
  </si>
  <si>
    <t>Other operating revenues</t>
  </si>
  <si>
    <t xml:space="preserve">Revenues relative to costs of product stocks </t>
  </si>
  <si>
    <t>Capitalized income generated by the entity's activity</t>
  </si>
  <si>
    <t>Expenses with raw materials and consumables</t>
  </si>
  <si>
    <t>Staff-related expenses</t>
  </si>
  <si>
    <t>Expenditure on amortization and depreciation</t>
  </si>
  <si>
    <t>Other operating expenses</t>
  </si>
  <si>
    <t>Operating profit</t>
  </si>
  <si>
    <t>Net financial income</t>
  </si>
  <si>
    <t>Pre-Tax Profit</t>
  </si>
  <si>
    <t>Expenses with tax on profit and other taxes</t>
  </si>
  <si>
    <t>Operational indicators</t>
  </si>
  <si>
    <t>Current liquidity</t>
  </si>
  <si>
    <t>Level of indebtedness</t>
  </si>
  <si>
    <t>Turnover speed for client debit items</t>
  </si>
  <si>
    <t>Fixed assets turnover speed</t>
  </si>
  <si>
    <t>Return on equity (ROE)</t>
  </si>
  <si>
    <t>Return on assets (ROA)</t>
  </si>
  <si>
    <t>Earnings per share (EPS)</t>
  </si>
  <si>
    <t>Net profit rate</t>
  </si>
  <si>
    <t>Number of share</t>
  </si>
  <si>
    <t>Calculation method</t>
  </si>
  <si>
    <t>Current assets /Current liabilities</t>
  </si>
  <si>
    <t>Borrowed capital / Equity * 100</t>
  </si>
  <si>
    <t>Average customer balance / Sales revenue * Time</t>
  </si>
  <si>
    <t>Sales revenue / Fixed assets</t>
  </si>
  <si>
    <t>Net profit/Equity</t>
  </si>
  <si>
    <t>Net profit /Total assets</t>
  </si>
  <si>
    <t>Net profit/shares</t>
  </si>
  <si>
    <t>Net profit/Sales revenue</t>
  </si>
  <si>
    <t>Subscribed and paid capital/Number of shares</t>
  </si>
  <si>
    <t>shares</t>
  </si>
  <si>
    <t>LEI/share</t>
  </si>
  <si>
    <t>days</t>
  </si>
  <si>
    <t>number of times</t>
  </si>
  <si>
    <t>number of rotations</t>
  </si>
  <si>
    <t>Unit of measure</t>
  </si>
  <si>
    <t>Cash flows</t>
  </si>
  <si>
    <t xml:space="preserve">     Cash collection from sales of goods and provision of services</t>
  </si>
  <si>
    <t xml:space="preserve">     Cash collection from royalties, fees, charges and other revenue</t>
  </si>
  <si>
    <t xml:space="preserve">     Cash payments to suppliers of goods and services</t>
  </si>
  <si>
    <t>Cash payments to and on behalf of employees, payments made by the employer in connection with the staff</t>
  </si>
  <si>
    <t xml:space="preserve">    VAT paid</t>
  </si>
  <si>
    <t xml:space="preserve">  Contributions to the Ministry of Health and Ministry of Environment</t>
  </si>
  <si>
    <t xml:space="preserve">     Other paid duties, taxes, and similar levies</t>
  </si>
  <si>
    <t xml:space="preserve">     Operating cash flow</t>
  </si>
  <si>
    <t xml:space="preserve">   Interest paid</t>
  </si>
  <si>
    <t xml:space="preserve">    Dividend tax paid</t>
  </si>
  <si>
    <t xml:space="preserve">   Effects of the exchange rate variation related to cash and cash equivalents</t>
  </si>
  <si>
    <t xml:space="preserve">     Net cash flows from operating activities</t>
  </si>
  <si>
    <t>II. CASH FLOWS FROM INVESTMENT ACTIVITY</t>
  </si>
  <si>
    <t xml:space="preserve">  Cash receipts from the sale of land and buildings, installations and equipment, intangible assets and other long-term assets</t>
  </si>
  <si>
    <t xml:space="preserve">     Interest collected</t>
  </si>
  <si>
    <t xml:space="preserve">   Net cash flows from investment activities</t>
  </si>
  <si>
    <t>III. CASH FLOWS FROM FINANCING ACTIVITIES</t>
  </si>
  <si>
    <t xml:space="preserve">     Dividends paid</t>
  </si>
  <si>
    <t xml:space="preserve">    Receipts from long-term loans / reimbursements</t>
  </si>
  <si>
    <t>Net cash flows from financing activities</t>
  </si>
  <si>
    <t xml:space="preserve">    Gains / losses from exchange rate differences</t>
  </si>
  <si>
    <t xml:space="preserve">Net increase / (decrease) in cash                                                              </t>
  </si>
  <si>
    <t>Cash and cash equivalents at the beginning of the period</t>
  </si>
  <si>
    <t xml:space="preserve">    Cash and cash equivalents at the end of the period</t>
  </si>
  <si>
    <t xml:space="preserve">    Cash and cash equivalents at the end of the period include:                                                                                       </t>
  </si>
  <si>
    <t xml:space="preserve">      Accounts in banks and cash</t>
  </si>
  <si>
    <t xml:space="preserve">      Credit lines</t>
  </si>
  <si>
    <t>I. CASH FLOWS FROM OPERATING ACTIVITIES</t>
  </si>
  <si>
    <t xml:space="preserve">  Tax on profit paid</t>
  </si>
  <si>
    <t xml:space="preserve">    Cash payments for the purchase of land and fixed assets, intangible assets and other long-term assets</t>
  </si>
  <si>
    <t xml:space="preserve">  Interest collected</t>
  </si>
</sst>
</file>

<file path=xl/styles.xml><?xml version="1.0" encoding="utf-8"?>
<styleSheet xmlns="http://schemas.openxmlformats.org/spreadsheetml/2006/main">
  <numFmts count="3">
    <numFmt numFmtId="43" formatCode="_-* #,##0.00\ _l_e_i_-;\-* #,##0.00\ _l_e_i_-;_-* &quot;-&quot;??\ _l_e_i_-;_-@_-"/>
    <numFmt numFmtId="164" formatCode="_(* #,##0_);_(* \(#,##0\);_(* &quot;-&quot;_);_(@_)"/>
    <numFmt numFmtId="165" formatCode="0.000"/>
  </numFmts>
  <fonts count="1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Trebuchet MS"/>
      <family val="2"/>
    </font>
    <font>
      <sz val="10"/>
      <color theme="1"/>
      <name val="Trebuchet MS"/>
      <family val="2"/>
    </font>
    <font>
      <b/>
      <sz val="10"/>
      <color rgb="FF000000"/>
      <name val="Trebuchet MS"/>
      <family val="2"/>
    </font>
    <font>
      <sz val="10"/>
      <color rgb="FF000000"/>
      <name val="Trebuchet MS"/>
      <family val="2"/>
    </font>
    <font>
      <sz val="11"/>
      <color theme="1"/>
      <name val="Calibri"/>
      <family val="2"/>
      <charset val="238"/>
      <scheme val="minor"/>
    </font>
    <font>
      <sz val="10"/>
      <name val="Trebuchet MS"/>
      <family val="2"/>
    </font>
    <font>
      <sz val="11"/>
      <color indexed="8"/>
      <name val="Calibri"/>
      <family val="2"/>
      <charset val="238"/>
    </font>
    <font>
      <sz val="10"/>
      <color indexed="8"/>
      <name val="Trebuchet MS"/>
      <family val="2"/>
    </font>
    <font>
      <u/>
      <sz val="11"/>
      <color theme="1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Trebuchet MS"/>
      <family val="2"/>
    </font>
    <font>
      <b/>
      <sz val="10"/>
      <color theme="0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5">
    <xf numFmtId="0" fontId="0" fillId="0" borderId="0"/>
    <xf numFmtId="0" fontId="6" fillId="0" borderId="0"/>
    <xf numFmtId="43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55">
    <xf numFmtId="0" fontId="0" fillId="0" borderId="0" xfId="0"/>
    <xf numFmtId="0" fontId="0" fillId="0" borderId="0" xfId="0" applyAlignment="1">
      <alignment horizontal="center"/>
    </xf>
    <xf numFmtId="0" fontId="9" fillId="0" borderId="0" xfId="1" applyFont="1" applyAlignment="1">
      <alignment horizontal="center"/>
    </xf>
    <xf numFmtId="0" fontId="10" fillId="0" borderId="0" xfId="4"/>
    <xf numFmtId="0" fontId="0" fillId="3" borderId="0" xfId="0" applyFill="1"/>
    <xf numFmtId="0" fontId="12" fillId="2" borderId="0" xfId="0" applyFont="1" applyFill="1"/>
    <xf numFmtId="0" fontId="10" fillId="3" borderId="1" xfId="4" applyFill="1" applyBorder="1"/>
    <xf numFmtId="0" fontId="9" fillId="0" borderId="0" xfId="1" applyFont="1" applyAlignment="1">
      <alignment horizontal="left"/>
    </xf>
    <xf numFmtId="0" fontId="3" fillId="0" borderId="0" xfId="0" applyFont="1"/>
    <xf numFmtId="0" fontId="13" fillId="0" borderId="0" xfId="0" applyFont="1"/>
    <xf numFmtId="0" fontId="13" fillId="0" borderId="0" xfId="0" applyFont="1" applyAlignment="1">
      <alignment horizontal="left"/>
    </xf>
    <xf numFmtId="0" fontId="0" fillId="0" borderId="0" xfId="0" applyAlignment="1">
      <alignment horizontal="justify" vertical="top" wrapText="1"/>
    </xf>
    <xf numFmtId="0" fontId="0" fillId="0" borderId="0" xfId="0" applyAlignment="1">
      <alignment horizontal="center" vertical="top" wrapText="1"/>
    </xf>
    <xf numFmtId="0" fontId="7" fillId="0" borderId="0" xfId="0" applyFont="1" applyBorder="1" applyAlignment="1">
      <alignment horizontal="justify" vertical="top" wrapText="1"/>
    </xf>
    <xf numFmtId="37" fontId="7" fillId="0" borderId="0" xfId="0" applyNumberFormat="1" applyFont="1" applyBorder="1" applyAlignment="1">
      <alignment horizontal="right" vertical="top" wrapText="1"/>
    </xf>
    <xf numFmtId="164" fontId="7" fillId="0" borderId="0" xfId="0" applyNumberFormat="1" applyFont="1" applyBorder="1" applyAlignment="1">
      <alignment horizontal="right" vertical="top" wrapText="1"/>
    </xf>
    <xf numFmtId="0" fontId="7" fillId="0" borderId="0" xfId="0" applyFont="1" applyAlignment="1">
      <alignment horizontal="justify" vertical="top" wrapText="1"/>
    </xf>
    <xf numFmtId="37" fontId="7" fillId="0" borderId="0" xfId="0" applyNumberFormat="1" applyFont="1" applyAlignment="1">
      <alignment horizontal="right" vertical="top" wrapText="1"/>
    </xf>
    <xf numFmtId="0" fontId="0" fillId="0" borderId="0" xfId="0" applyAlignment="1">
      <alignment vertical="top" wrapText="1"/>
    </xf>
    <xf numFmtId="0" fontId="7" fillId="0" borderId="2" xfId="0" applyFont="1" applyBorder="1" applyAlignment="1">
      <alignment horizontal="justify" vertical="top" wrapText="1"/>
    </xf>
    <xf numFmtId="37" fontId="7" fillId="0" borderId="2" xfId="0" applyNumberFormat="1" applyFont="1" applyBorder="1" applyAlignment="1">
      <alignment horizontal="right" vertical="top" wrapText="1"/>
    </xf>
    <xf numFmtId="37" fontId="7" fillId="0" borderId="2" xfId="0" quotePrefix="1" applyNumberFormat="1" applyFont="1" applyBorder="1" applyAlignment="1">
      <alignment horizontal="right" vertical="top" wrapText="1"/>
    </xf>
    <xf numFmtId="0" fontId="7" fillId="0" borderId="3" xfId="0" applyFont="1" applyBorder="1" applyAlignment="1">
      <alignment horizontal="justify" vertical="top" wrapText="1"/>
    </xf>
    <xf numFmtId="37" fontId="7" fillId="0" borderId="3" xfId="0" applyNumberFormat="1" applyFont="1" applyBorder="1" applyAlignment="1">
      <alignment horizontal="right" vertical="top" wrapText="1"/>
    </xf>
    <xf numFmtId="0" fontId="2" fillId="0" borderId="0" xfId="0" applyFont="1" applyBorder="1" applyAlignment="1">
      <alignment horizontal="center"/>
    </xf>
    <xf numFmtId="0" fontId="14" fillId="0" borderId="0" xfId="0" applyFont="1" applyBorder="1" applyAlignment="1">
      <alignment horizontal="center"/>
    </xf>
    <xf numFmtId="14" fontId="14" fillId="0" borderId="0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/>
    <xf numFmtId="0" fontId="4" fillId="0" borderId="0" xfId="0" applyFont="1" applyBorder="1" applyAlignment="1">
      <alignment vertical="center"/>
    </xf>
    <xf numFmtId="15" fontId="2" fillId="0" borderId="0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vertical="center"/>
    </xf>
    <xf numFmtId="3" fontId="4" fillId="0" borderId="0" xfId="0" applyNumberFormat="1" applyFont="1" applyBorder="1" applyAlignment="1">
      <alignment vertical="center"/>
    </xf>
    <xf numFmtId="3" fontId="5" fillId="0" borderId="0" xfId="0" applyNumberFormat="1" applyFont="1" applyBorder="1" applyAlignment="1">
      <alignment horizontal="right" vertical="center"/>
    </xf>
    <xf numFmtId="3" fontId="5" fillId="0" borderId="0" xfId="0" applyNumberFormat="1" applyFont="1" applyBorder="1" applyAlignment="1">
      <alignment vertical="center"/>
    </xf>
    <xf numFmtId="3" fontId="4" fillId="0" borderId="0" xfId="0" applyNumberFormat="1" applyFont="1" applyBorder="1" applyAlignment="1">
      <alignment horizontal="right" vertical="center"/>
    </xf>
    <xf numFmtId="3" fontId="2" fillId="0" borderId="0" xfId="0" applyNumberFormat="1" applyFont="1" applyBorder="1"/>
    <xf numFmtId="3" fontId="3" fillId="0" borderId="0" xfId="0" applyNumberFormat="1" applyFont="1" applyBorder="1"/>
    <xf numFmtId="3" fontId="3" fillId="0" borderId="0" xfId="0" applyNumberFormat="1" applyFont="1" applyBorder="1" applyAlignment="1">
      <alignment vertical="center" wrapText="1"/>
    </xf>
    <xf numFmtId="3" fontId="3" fillId="0" borderId="0" xfId="0" applyNumberFormat="1" applyFont="1" applyBorder="1" applyAlignment="1">
      <alignment horizontal="right" vertical="center"/>
    </xf>
    <xf numFmtId="0" fontId="14" fillId="0" borderId="0" xfId="1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0" fillId="0" borderId="0" xfId="0" applyBorder="1"/>
    <xf numFmtId="3" fontId="0" fillId="0" borderId="0" xfId="0" applyNumberFormat="1" applyBorder="1"/>
    <xf numFmtId="0" fontId="0" fillId="0" borderId="0" xfId="0" applyBorder="1" applyAlignment="1">
      <alignment vertical="top" wrapText="1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right" vertical="top" wrapText="1"/>
    </xf>
    <xf numFmtId="2" fontId="0" fillId="0" borderId="0" xfId="0" applyNumberFormat="1" applyBorder="1" applyAlignment="1">
      <alignment horizontal="right" vertical="top" wrapText="1"/>
    </xf>
    <xf numFmtId="165" fontId="0" fillId="0" borderId="0" xfId="0" applyNumberFormat="1" applyBorder="1" applyAlignment="1">
      <alignment horizontal="right" vertical="top" wrapText="1"/>
    </xf>
    <xf numFmtId="0" fontId="0" fillId="0" borderId="0" xfId="0" applyBorder="1" applyAlignment="1">
      <alignment horizontal="center" vertical="top"/>
    </xf>
    <xf numFmtId="3" fontId="0" fillId="0" borderId="0" xfId="0" applyNumberFormat="1" applyBorder="1" applyAlignment="1">
      <alignment horizontal="right" vertical="top" wrapText="1"/>
    </xf>
    <xf numFmtId="0" fontId="1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/>
    </xf>
  </cellXfs>
  <cellStyles count="5">
    <cellStyle name="Comma 2" xfId="2"/>
    <cellStyle name="Hyperlink" xfId="4" builtinId="8"/>
    <cellStyle name="Normal" xfId="0" builtinId="0"/>
    <cellStyle name="Normal 2" xfId="1"/>
    <cellStyle name="Percent 2" xfId="3"/>
  </cellStyles>
  <dxfs count="23">
    <dxf>
      <numFmt numFmtId="2" formatCode="0.00"/>
      <alignment horizontal="right" vertical="top" textRotation="0" wrapText="1" indent="0" relativeIndent="255" justifyLastLine="0" shrinkToFit="0" readingOrder="0"/>
    </dxf>
    <dxf>
      <numFmt numFmtId="2" formatCode="0.00"/>
      <alignment horizontal="right" vertical="top" textRotation="0" wrapText="1" indent="0" relativeIndent="255" justifyLastLine="0" shrinkToFit="0" readingOrder="0"/>
    </dxf>
    <dxf>
      <alignment horizontal="center" vertical="top" textRotation="0" wrapText="1" indent="0" relativeIndent="255" justifyLastLine="0" shrinkToFit="0" readingOrder="0"/>
    </dxf>
    <dxf>
      <alignment horizontal="left" vertical="top" textRotation="0" wrapText="1" indent="0" relativeIndent="255" justifyLastLine="0" shrinkToFit="0" readingOrder="0"/>
    </dxf>
    <dxf>
      <alignment horizontal="general" vertical="top" textRotation="0" wrapText="1" indent="0" relativeIndent="255" justifyLastLine="0" shrinkToFit="0" readingOrder="0"/>
    </dxf>
    <dxf>
      <border outline="0">
        <top style="thin">
          <color auto="1"/>
        </top>
      </border>
    </dxf>
    <dxf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top" textRotation="0" wrapText="0" indent="0" relativeIndent="255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none"/>
      </font>
      <numFmt numFmtId="166" formatCode="#,##0_);\(#,##0\)"/>
      <alignment horizontal="right" vertical="top" textRotation="0" wrapText="1" indent="0" relativeIndent="255" justifyLastLine="0" shrinkToFit="0" readingOrder="0"/>
      <border diagonalUp="0" diagonalDown="0">
        <left/>
        <right/>
        <top style="hair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none"/>
      </font>
      <numFmt numFmtId="166" formatCode="#,##0_);\(#,##0\)"/>
      <alignment horizontal="right" vertical="top" textRotation="0" wrapText="1" indent="0" relativeIndent="255" justifyLastLine="0" shrinkToFit="0" readingOrder="0"/>
      <border diagonalUp="0" diagonalDown="0">
        <left/>
        <right/>
        <top style="hair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rebuchet MS"/>
        <scheme val="none"/>
      </font>
      <alignment horizontal="justify" vertical="top" textRotation="0" wrapText="1" indent="0" relativeIndent="255" justifyLastLine="0" shrinkToFit="0" readingOrder="0"/>
      <border diagonalUp="0" diagonalDown="0">
        <left/>
        <right/>
        <top style="hair">
          <color indexed="64"/>
        </top>
        <bottom style="thin">
          <color indexed="64"/>
        </bottom>
        <vertical/>
        <horizontal/>
      </border>
    </dxf>
    <dxf>
      <alignment horizontal="center" textRotation="0" indent="0" relativeIndent="255" justifyLastLine="0" shrinkToFit="0" readingOrder="0"/>
    </dxf>
    <dxf>
      <numFmt numFmtId="3" formatCode="#,##0"/>
    </dxf>
    <dxf>
      <numFmt numFmtId="3" formatCode="#,##0"/>
    </dxf>
    <dxf>
      <border outline="0">
        <top style="thin">
          <color auto="1"/>
        </top>
      </border>
    </dxf>
    <dxf>
      <border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 outline="0">
        <bottom style="thin">
          <color auto="1"/>
        </bottom>
      </border>
    </dxf>
    <dxf>
      <font>
        <strike val="0"/>
        <outline val="0"/>
        <shadow val="0"/>
        <u val="none"/>
        <vertAlign val="baseline"/>
        <color theme="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Trebuchet MS"/>
        <scheme val="none"/>
      </font>
      <numFmt numFmtId="3" formatCode="#,##0"/>
      <alignment horizontal="right" vertical="center" textRotation="0" wrapText="0" indent="0" relativeIndent="255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Trebuchet MS"/>
        <scheme val="none"/>
      </font>
      <numFmt numFmtId="3" formatCode="#,##0"/>
      <alignment horizontal="right" vertical="center" textRotation="0" wrapText="0" indent="0" relativeIndent="255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Trebuchet MS"/>
        <scheme val="none"/>
      </font>
      <numFmt numFmtId="3" formatCode="#,##0"/>
      <alignment horizontal="general" vertical="center" textRotation="0" wrapText="0" indent="0" relativeIndent="255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Trebuchet MS"/>
        <scheme val="none"/>
      </font>
      <alignment horizontal="general" vertical="center" textRotation="0" wrapText="0" indent="0" relativeIndent="255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id="2" name="Table2" displayName="Table2" ref="A5:D39" totalsRowShown="0">
  <autoFilter ref="A5:D39"/>
  <tableColumns count="4">
    <tableColumn id="1" name="Indicators" dataDxfId="22"/>
    <tableColumn id="2" name="30.06.2018" dataDxfId="21"/>
    <tableColumn id="3" name="31.12.2018" dataDxfId="20"/>
    <tableColumn id="4" name="30.06.2019" dataDxfId="19"/>
  </tableColumns>
  <tableStyleInfo name="TableStyleMedium3" showFirstColumn="0" showLastColumn="0" showRowStripes="1" showColumnStripes="0"/>
</table>
</file>

<file path=xl/tables/table2.xml><?xml version="1.0" encoding="utf-8"?>
<table xmlns="http://schemas.openxmlformats.org/spreadsheetml/2006/main" id="3" name="Table3" displayName="Table3" ref="A4:C17" totalsRowShown="0" headerRowDxfId="18" headerRowBorderDxfId="17" tableBorderDxfId="16" totalsRowBorderDxfId="15">
  <autoFilter ref="A4:C17"/>
  <tableColumns count="3">
    <tableColumn id="1" name="Indicators"/>
    <tableColumn id="2" name="30.06.2018" dataDxfId="14"/>
    <tableColumn id="3" name="30.06.2019" dataDxfId="13"/>
  </tableColumns>
  <tableStyleInfo name="TableStyleMedium3" showFirstColumn="0" showLastColumn="0" showRowStripes="1" showColumnStripes="0"/>
</table>
</file>

<file path=xl/tables/table3.xml><?xml version="1.0" encoding="utf-8"?>
<table xmlns="http://schemas.openxmlformats.org/spreadsheetml/2006/main" id="1" name="Table42" displayName="Table42" ref="A4:C35" totalsRowShown="0" headerRowDxfId="12">
  <autoFilter ref="A4:C35"/>
  <tableColumns count="3">
    <tableColumn id="1" name="Indicators" dataDxfId="11"/>
    <tableColumn id="2" name="30.06.2018" dataDxfId="10"/>
    <tableColumn id="3" name="30.06.2019" dataDxfId="9"/>
  </tableColumns>
  <tableStyleInfo name="TableStyleMedium3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A4:E13" totalsRowShown="0" headerRowDxfId="8" headerRowBorderDxfId="7" tableBorderDxfId="6" totalsRowBorderDxfId="5">
  <autoFilter ref="A4:E13"/>
  <tableColumns count="5">
    <tableColumn id="1" name="Indicators" dataDxfId="4"/>
    <tableColumn id="2" name="Calculation method" dataDxfId="3"/>
    <tableColumn id="3" name="Unit of measure" dataDxfId="2"/>
    <tableColumn id="4" name="30.06.2018" dataDxfId="1"/>
    <tableColumn id="5" name="30.06.2019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5"/>
  <sheetViews>
    <sheetView workbookViewId="0">
      <selection activeCell="A2" sqref="A2"/>
    </sheetView>
  </sheetViews>
  <sheetFormatPr defaultRowHeight="15"/>
  <cols>
    <col min="1" max="1" width="23.42578125" bestFit="1" customWidth="1"/>
  </cols>
  <sheetData>
    <row r="1" spans="1:3" s="4" customFormat="1">
      <c r="A1" s="5" t="s">
        <v>5</v>
      </c>
      <c r="B1" s="5"/>
      <c r="C1" s="5"/>
    </row>
    <row r="2" spans="1:3">
      <c r="A2" s="6" t="str">
        <f>HYPERLINK("[excel.xlsx]'Situatia pozitiei financiare'!A1","Situatia pozitiei financiare")</f>
        <v>Situatia pozitiei financiare</v>
      </c>
    </row>
    <row r="3" spans="1:3">
      <c r="A3" s="3" t="str">
        <f>HYPERLINK("[excel.xlsx]'Situatia rezultatului global'!A1","Situatia rezultatului global")</f>
        <v>Situatia rezultatului global</v>
      </c>
    </row>
    <row r="4" spans="1:3">
      <c r="A4" s="3" t="str">
        <f>HYPERLINK("[excel.xlsx]'Fluxuri de trezorerie'!A1","Fluxuri de trezorerie")</f>
        <v>Fluxuri de trezorerie</v>
      </c>
    </row>
    <row r="5" spans="1:3">
      <c r="A5" s="3" t="str">
        <f>HYPERLINK("[excel.xlsx]'Indicatori operationali'!A1","Indicatori operationali")</f>
        <v>Indicatori operationali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39"/>
  <sheetViews>
    <sheetView tabSelected="1" workbookViewId="0">
      <selection activeCell="B8" sqref="B8"/>
    </sheetView>
  </sheetViews>
  <sheetFormatPr defaultRowHeight="15.75"/>
  <cols>
    <col min="1" max="1" width="36.85546875" style="8" bestFit="1" customWidth="1"/>
    <col min="2" max="2" width="12.7109375" style="8" bestFit="1" customWidth="1"/>
    <col min="3" max="3" width="13.42578125" style="8" bestFit="1" customWidth="1"/>
    <col min="4" max="4" width="12.7109375" style="8" bestFit="1" customWidth="1"/>
  </cols>
  <sheetData>
    <row r="1" spans="1:4" ht="18">
      <c r="A1" s="9" t="s">
        <v>38</v>
      </c>
    </row>
    <row r="2" spans="1:4" ht="18">
      <c r="A2" s="10" t="s">
        <v>39</v>
      </c>
      <c r="B2" s="2"/>
    </row>
    <row r="4" spans="1:4">
      <c r="B4" s="2"/>
    </row>
    <row r="5" spans="1:4">
      <c r="A5" s="24" t="s">
        <v>40</v>
      </c>
      <c r="B5" s="25" t="s">
        <v>0</v>
      </c>
      <c r="C5" s="26" t="s">
        <v>4</v>
      </c>
      <c r="D5" s="26" t="s">
        <v>1</v>
      </c>
    </row>
    <row r="6" spans="1:4">
      <c r="A6" s="27" t="s">
        <v>6</v>
      </c>
      <c r="B6" s="27"/>
      <c r="C6" s="28"/>
      <c r="D6" s="28"/>
    </row>
    <row r="7" spans="1:4">
      <c r="A7" s="29" t="s">
        <v>7</v>
      </c>
      <c r="B7" s="28"/>
      <c r="C7" s="30"/>
      <c r="D7" s="30"/>
    </row>
    <row r="8" spans="1:4" ht="15">
      <c r="A8" s="31" t="s">
        <v>8</v>
      </c>
      <c r="B8" s="32">
        <v>229561070</v>
      </c>
      <c r="C8" s="33">
        <v>310640665</v>
      </c>
      <c r="D8" s="33">
        <v>316959046</v>
      </c>
    </row>
    <row r="9" spans="1:4" ht="15">
      <c r="A9" s="31" t="s">
        <v>9</v>
      </c>
      <c r="B9" s="34">
        <v>13412260</v>
      </c>
      <c r="C9" s="33">
        <v>15028716</v>
      </c>
      <c r="D9" s="33">
        <v>16134982</v>
      </c>
    </row>
    <row r="10" spans="1:4" ht="15">
      <c r="A10" s="29" t="s">
        <v>10</v>
      </c>
      <c r="B10" s="34">
        <v>242973330</v>
      </c>
      <c r="C10" s="35">
        <v>325669381</v>
      </c>
      <c r="D10" s="35">
        <v>333094028</v>
      </c>
    </row>
    <row r="11" spans="1:4" ht="15">
      <c r="A11" s="29" t="s">
        <v>11</v>
      </c>
      <c r="B11" s="32"/>
      <c r="C11" s="33"/>
      <c r="D11" s="33"/>
    </row>
    <row r="12" spans="1:4" ht="15">
      <c r="A12" s="31" t="s">
        <v>12</v>
      </c>
      <c r="B12" s="34">
        <v>103634791</v>
      </c>
      <c r="C12" s="33">
        <v>64964662</v>
      </c>
      <c r="D12" s="33">
        <v>97450800</v>
      </c>
    </row>
    <row r="13" spans="1:4" ht="15">
      <c r="A13" s="31" t="s">
        <v>13</v>
      </c>
      <c r="B13" s="34">
        <v>294715288</v>
      </c>
      <c r="C13" s="33">
        <v>313094458</v>
      </c>
      <c r="D13" s="33">
        <v>307600266</v>
      </c>
    </row>
    <row r="14" spans="1:4" ht="15">
      <c r="A14" s="31" t="s">
        <v>14</v>
      </c>
      <c r="B14" s="34">
        <v>1767891</v>
      </c>
      <c r="C14" s="33">
        <v>2376682</v>
      </c>
      <c r="D14" s="33">
        <v>3612663</v>
      </c>
    </row>
    <row r="15" spans="1:4" ht="15">
      <c r="A15" s="29" t="s">
        <v>15</v>
      </c>
      <c r="B15" s="34">
        <v>400117970</v>
      </c>
      <c r="C15" s="35">
        <v>380435802</v>
      </c>
      <c r="D15" s="35">
        <v>408663729</v>
      </c>
    </row>
    <row r="16" spans="1:4">
      <c r="A16" s="29" t="s">
        <v>16</v>
      </c>
      <c r="B16" s="32">
        <v>643091300</v>
      </c>
      <c r="C16" s="36">
        <v>706105183</v>
      </c>
      <c r="D16" s="36">
        <v>741757757</v>
      </c>
    </row>
    <row r="17" spans="1:4" ht="15">
      <c r="A17" s="29" t="s">
        <v>17</v>
      </c>
      <c r="B17" s="32"/>
      <c r="C17" s="33"/>
      <c r="D17" s="33"/>
    </row>
    <row r="18" spans="1:4" ht="15">
      <c r="A18" s="29" t="s">
        <v>18</v>
      </c>
      <c r="B18" s="32"/>
      <c r="C18" s="33"/>
      <c r="D18" s="33"/>
    </row>
    <row r="19" spans="1:4">
      <c r="A19" s="31" t="s">
        <v>19</v>
      </c>
      <c r="B19" s="34">
        <v>72933264</v>
      </c>
      <c r="C19" s="37">
        <v>67171084</v>
      </c>
      <c r="D19" s="37">
        <v>76126999</v>
      </c>
    </row>
    <row r="20" spans="1:4" ht="15">
      <c r="A20" s="31" t="s">
        <v>20</v>
      </c>
      <c r="B20" s="34">
        <v>114081765</v>
      </c>
      <c r="C20" s="33">
        <v>100729229</v>
      </c>
      <c r="D20" s="33">
        <v>104527433</v>
      </c>
    </row>
    <row r="21" spans="1:4" ht="15">
      <c r="A21" s="31" t="s">
        <v>21</v>
      </c>
      <c r="B21" s="34">
        <v>9064331</v>
      </c>
      <c r="C21" s="33">
        <v>10421393</v>
      </c>
      <c r="D21" s="33">
        <v>11528226</v>
      </c>
    </row>
    <row r="22" spans="1:4" ht="15">
      <c r="A22" s="31" t="s">
        <v>22</v>
      </c>
      <c r="B22" s="32">
        <v>403229</v>
      </c>
      <c r="C22" s="33">
        <v>637008</v>
      </c>
      <c r="D22" s="33">
        <v>0</v>
      </c>
    </row>
    <row r="23" spans="1:4" ht="15">
      <c r="A23" s="29" t="s">
        <v>23</v>
      </c>
      <c r="B23" s="32">
        <v>196482589</v>
      </c>
      <c r="C23" s="35">
        <v>178958714</v>
      </c>
      <c r="D23" s="35">
        <v>192182657</v>
      </c>
    </row>
    <row r="24" spans="1:4">
      <c r="A24" s="29" t="s">
        <v>24</v>
      </c>
      <c r="B24" s="37"/>
      <c r="C24" s="33"/>
      <c r="D24" s="33"/>
    </row>
    <row r="25" spans="1:4" ht="15">
      <c r="A25" s="31" t="s">
        <v>22</v>
      </c>
      <c r="B25" s="34">
        <v>2619070</v>
      </c>
      <c r="C25" s="33">
        <v>2489791</v>
      </c>
      <c r="D25" s="33">
        <v>3192430</v>
      </c>
    </row>
    <row r="26" spans="1:4" ht="15">
      <c r="A26" s="31" t="s">
        <v>25</v>
      </c>
      <c r="B26" s="34">
        <v>17924462</v>
      </c>
      <c r="C26" s="33">
        <v>25266930</v>
      </c>
      <c r="D26" s="33">
        <v>25498134</v>
      </c>
    </row>
    <row r="27" spans="1:4" ht="15">
      <c r="A27" s="31" t="s">
        <v>20</v>
      </c>
      <c r="B27" s="34">
        <v>7182635</v>
      </c>
      <c r="C27" s="33">
        <v>26662433</v>
      </c>
      <c r="D27" s="33">
        <v>32545823</v>
      </c>
    </row>
    <row r="28" spans="1:4" ht="15">
      <c r="A28" s="29" t="s">
        <v>26</v>
      </c>
      <c r="B28" s="32">
        <v>27726167</v>
      </c>
      <c r="C28" s="35">
        <v>54419154</v>
      </c>
      <c r="D28" s="35">
        <v>61236387</v>
      </c>
    </row>
    <row r="29" spans="1:4">
      <c r="A29" s="29" t="s">
        <v>27</v>
      </c>
      <c r="B29" s="32">
        <v>224208756</v>
      </c>
      <c r="C29" s="36">
        <v>233377868</v>
      </c>
      <c r="D29" s="36">
        <v>253419044</v>
      </c>
    </row>
    <row r="30" spans="1:4" ht="15">
      <c r="A30" s="29" t="s">
        <v>28</v>
      </c>
      <c r="B30" s="32"/>
      <c r="C30" s="38"/>
      <c r="D30" s="39"/>
    </row>
    <row r="31" spans="1:4" ht="15">
      <c r="A31" s="29" t="s">
        <v>29</v>
      </c>
      <c r="B31" s="32">
        <v>264835156</v>
      </c>
      <c r="C31" s="35">
        <v>264835156</v>
      </c>
      <c r="D31" s="35">
        <v>264835156</v>
      </c>
    </row>
    <row r="32" spans="1:4" ht="15">
      <c r="A32" s="31" t="s">
        <v>30</v>
      </c>
      <c r="B32" s="34">
        <v>13569294</v>
      </c>
      <c r="C32" s="33">
        <v>53459597</v>
      </c>
      <c r="D32" s="33">
        <v>52110023</v>
      </c>
    </row>
    <row r="33" spans="1:4" ht="15">
      <c r="A33" s="31" t="s">
        <v>31</v>
      </c>
      <c r="B33" s="34">
        <v>13426761.4</v>
      </c>
      <c r="C33" s="33">
        <v>13426761</v>
      </c>
      <c r="D33" s="33">
        <v>13426761</v>
      </c>
    </row>
    <row r="34" spans="1:4" ht="15">
      <c r="A34" s="31" t="s">
        <v>32</v>
      </c>
      <c r="B34" s="34">
        <v>166884712</v>
      </c>
      <c r="C34" s="33">
        <v>190422002</v>
      </c>
      <c r="D34" s="33">
        <v>193386084</v>
      </c>
    </row>
    <row r="35" spans="1:4" ht="15">
      <c r="A35" s="31" t="s">
        <v>33</v>
      </c>
      <c r="B35" s="34">
        <v>-59936426</v>
      </c>
      <c r="C35" s="33">
        <v>-60182699</v>
      </c>
      <c r="D35" s="33">
        <v>-57738387</v>
      </c>
    </row>
    <row r="36" spans="1:4" ht="15">
      <c r="A36" s="31" t="s">
        <v>34</v>
      </c>
      <c r="B36" s="34"/>
      <c r="C36" s="33">
        <v>-23537290</v>
      </c>
      <c r="D36" s="33">
        <v>0</v>
      </c>
    </row>
    <row r="37" spans="1:4" ht="15">
      <c r="A37" s="31" t="s">
        <v>35</v>
      </c>
      <c r="B37" s="34">
        <v>20103047</v>
      </c>
      <c r="C37" s="33">
        <v>34303788</v>
      </c>
      <c r="D37" s="33">
        <v>22319076</v>
      </c>
    </row>
    <row r="38" spans="1:4" ht="15">
      <c r="A38" s="29" t="s">
        <v>36</v>
      </c>
      <c r="B38" s="32">
        <v>418882544.39999998</v>
      </c>
      <c r="C38" s="35">
        <v>472727315</v>
      </c>
      <c r="D38" s="35">
        <v>488338713</v>
      </c>
    </row>
    <row r="39" spans="1:4" ht="15">
      <c r="A39" s="29" t="s">
        <v>37</v>
      </c>
      <c r="B39" s="32">
        <v>643091300.39999998</v>
      </c>
      <c r="C39" s="35">
        <v>706105183</v>
      </c>
      <c r="D39" s="35">
        <v>741757757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>
  <dimension ref="A1:C18"/>
  <sheetViews>
    <sheetView workbookViewId="0">
      <selection activeCell="A17" sqref="A17"/>
    </sheetView>
  </sheetViews>
  <sheetFormatPr defaultRowHeight="15"/>
  <cols>
    <col min="1" max="1" width="53.28515625" bestFit="1" customWidth="1"/>
    <col min="2" max="3" width="12.5703125" bestFit="1" customWidth="1"/>
  </cols>
  <sheetData>
    <row r="1" spans="1:3">
      <c r="A1" t="s">
        <v>41</v>
      </c>
    </row>
    <row r="2" spans="1:3" ht="15.75">
      <c r="A2" s="7" t="s">
        <v>39</v>
      </c>
    </row>
    <row r="3" spans="1:3" ht="15.75">
      <c r="A3" s="2"/>
    </row>
    <row r="4" spans="1:3" ht="15.75">
      <c r="A4" s="40" t="s">
        <v>40</v>
      </c>
      <c r="B4" s="41" t="s">
        <v>0</v>
      </c>
      <c r="C4" s="41" t="s">
        <v>1</v>
      </c>
    </row>
    <row r="5" spans="1:3">
      <c r="A5" s="42" t="s">
        <v>42</v>
      </c>
      <c r="B5" s="43">
        <v>157700485.98999998</v>
      </c>
      <c r="C5" s="43">
        <v>172391094.76999998</v>
      </c>
    </row>
    <row r="6" spans="1:3">
      <c r="A6" s="42" t="s">
        <v>43</v>
      </c>
      <c r="B6" s="43">
        <v>14810614.27</v>
      </c>
      <c r="C6" s="43">
        <v>18686567.039999999</v>
      </c>
    </row>
    <row r="7" spans="1:3">
      <c r="A7" s="42" t="s">
        <v>44</v>
      </c>
      <c r="B7" s="43">
        <v>23440791.960000001</v>
      </c>
      <c r="C7" s="43">
        <v>26243033.350000001</v>
      </c>
    </row>
    <row r="8" spans="1:3">
      <c r="A8" s="42" t="s">
        <v>45</v>
      </c>
      <c r="B8" s="43">
        <v>1549525.45</v>
      </c>
      <c r="C8" s="43">
        <v>2568485</v>
      </c>
    </row>
    <row r="9" spans="1:3">
      <c r="A9" s="42" t="s">
        <v>46</v>
      </c>
      <c r="B9" s="43">
        <v>73332578.25999999</v>
      </c>
      <c r="C9" s="43">
        <v>78018364.689999998</v>
      </c>
    </row>
    <row r="10" spans="1:3">
      <c r="A10" s="42" t="s">
        <v>47</v>
      </c>
      <c r="B10" s="43">
        <v>41996215</v>
      </c>
      <c r="C10" s="43">
        <v>46888473</v>
      </c>
    </row>
    <row r="11" spans="1:3">
      <c r="A11" s="42" t="s">
        <v>48</v>
      </c>
      <c r="B11" s="43">
        <v>9800118.9000000004</v>
      </c>
      <c r="C11" s="43">
        <v>10329494.34</v>
      </c>
    </row>
    <row r="12" spans="1:3">
      <c r="A12" s="42" t="s">
        <v>49</v>
      </c>
      <c r="B12" s="43">
        <v>50067426.189999983</v>
      </c>
      <c r="C12" s="43">
        <v>57508251.710000001</v>
      </c>
    </row>
    <row r="13" spans="1:3">
      <c r="A13" s="42" t="s">
        <v>50</v>
      </c>
      <c r="B13" s="43">
        <v>22305079.320000008</v>
      </c>
      <c r="C13" s="43">
        <v>27144596.419999965</v>
      </c>
    </row>
    <row r="14" spans="1:3">
      <c r="A14" s="42" t="s">
        <v>51</v>
      </c>
      <c r="B14" s="43">
        <v>-1460909.8699999999</v>
      </c>
      <c r="C14" s="43">
        <v>-2220989.21</v>
      </c>
    </row>
    <row r="15" spans="1:3">
      <c r="A15" s="42" t="s">
        <v>52</v>
      </c>
      <c r="B15" s="43">
        <v>20844169.450000007</v>
      </c>
      <c r="C15" s="43">
        <v>24923607.209999964</v>
      </c>
    </row>
    <row r="16" spans="1:3">
      <c r="A16" s="42" t="s">
        <v>53</v>
      </c>
      <c r="B16" s="43">
        <v>741122</v>
      </c>
      <c r="C16" s="43">
        <v>2604531</v>
      </c>
    </row>
    <row r="17" spans="1:3">
      <c r="A17" s="42" t="s">
        <v>3</v>
      </c>
      <c r="B17" s="43">
        <v>20103047.450000007</v>
      </c>
      <c r="C17" s="43">
        <v>22319076</v>
      </c>
    </row>
    <row r="18" spans="1:3">
      <c r="A18" s="42"/>
      <c r="B18" s="42"/>
      <c r="C18" s="42"/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>
  <dimension ref="A1:C35"/>
  <sheetViews>
    <sheetView topLeftCell="A10" workbookViewId="0">
      <selection activeCell="A29" sqref="A29"/>
    </sheetView>
  </sheetViews>
  <sheetFormatPr defaultRowHeight="15"/>
  <cols>
    <col min="1" max="1" width="51.140625" style="11" customWidth="1"/>
    <col min="2" max="2" width="13.7109375" bestFit="1" customWidth="1"/>
    <col min="3" max="3" width="12.5703125" bestFit="1" customWidth="1"/>
  </cols>
  <sheetData>
    <row r="1" spans="1:3">
      <c r="A1" s="11" t="s">
        <v>80</v>
      </c>
    </row>
    <row r="2" spans="1:3" ht="15.75">
      <c r="A2" s="7" t="s">
        <v>39</v>
      </c>
    </row>
    <row r="3" spans="1:3" ht="15.75">
      <c r="A3" s="7"/>
    </row>
    <row r="4" spans="1:3">
      <c r="A4" s="12" t="s">
        <v>40</v>
      </c>
      <c r="B4" s="1" t="s">
        <v>0</v>
      </c>
      <c r="C4" s="1" t="s">
        <v>1</v>
      </c>
    </row>
    <row r="5" spans="1:3">
      <c r="A5" s="13" t="s">
        <v>108</v>
      </c>
    </row>
    <row r="6" spans="1:3" ht="30">
      <c r="A6" s="13" t="s">
        <v>81</v>
      </c>
      <c r="B6" s="14">
        <v>150552754.74000001</v>
      </c>
      <c r="C6" s="14">
        <v>185978184.17000002</v>
      </c>
    </row>
    <row r="7" spans="1:3" ht="30">
      <c r="A7" s="13" t="s">
        <v>82</v>
      </c>
      <c r="B7" s="14">
        <v>406512.03</v>
      </c>
      <c r="C7" s="14">
        <v>141705.78</v>
      </c>
    </row>
    <row r="8" spans="1:3">
      <c r="A8" s="13" t="s">
        <v>83</v>
      </c>
      <c r="B8" s="15">
        <f>-105718785.63-548102.01-27.42</f>
        <v>-106266915.06</v>
      </c>
      <c r="C8" s="15">
        <f>-96484026.49-623259.79</f>
        <v>-97107286.280000001</v>
      </c>
    </row>
    <row r="9" spans="1:3" ht="30">
      <c r="A9" s="16" t="s">
        <v>84</v>
      </c>
      <c r="B9" s="17">
        <v>-40544077.25</v>
      </c>
      <c r="C9" s="17">
        <v>-44735632.509999998</v>
      </c>
    </row>
    <row r="10" spans="1:3">
      <c r="A10" s="13" t="s">
        <v>85</v>
      </c>
      <c r="B10" s="14">
        <v>0</v>
      </c>
      <c r="C10" s="14">
        <v>0</v>
      </c>
    </row>
    <row r="11" spans="1:3" ht="30">
      <c r="A11" s="13" t="s">
        <v>86</v>
      </c>
      <c r="B11" s="14">
        <v>-19113215</v>
      </c>
      <c r="C11" s="14">
        <v>-21603991</v>
      </c>
    </row>
    <row r="12" spans="1:3">
      <c r="A12" s="13" t="s">
        <v>87</v>
      </c>
      <c r="B12" s="14">
        <v>-485069.49</v>
      </c>
      <c r="C12" s="14">
        <v>-473931.5</v>
      </c>
    </row>
    <row r="13" spans="1:3">
      <c r="A13" s="13" t="s">
        <v>88</v>
      </c>
      <c r="B13" s="14">
        <f>SUM(B6:B12)</f>
        <v>-15450010.029999992</v>
      </c>
      <c r="C13" s="14">
        <f>SUM(C6:C12)</f>
        <v>22199048.660000019</v>
      </c>
    </row>
    <row r="14" spans="1:3">
      <c r="A14" s="13" t="s">
        <v>111</v>
      </c>
      <c r="B14" s="14">
        <v>1128.6099999999999</v>
      </c>
      <c r="C14" s="14">
        <v>5029.62</v>
      </c>
    </row>
    <row r="15" spans="1:3">
      <c r="A15" s="13" t="s">
        <v>89</v>
      </c>
      <c r="B15" s="14">
        <v>-1276903.3400000001</v>
      </c>
      <c r="C15" s="14">
        <v>-2166476.4</v>
      </c>
    </row>
    <row r="16" spans="1:3">
      <c r="A16" s="13" t="s">
        <v>90</v>
      </c>
      <c r="B16" s="14"/>
      <c r="C16" s="14"/>
    </row>
    <row r="17" spans="1:3">
      <c r="A17" s="13" t="s">
        <v>109</v>
      </c>
      <c r="B17" s="14">
        <v>-1393506</v>
      </c>
      <c r="C17" s="14">
        <v>-238988</v>
      </c>
    </row>
    <row r="18" spans="1:3" ht="30">
      <c r="A18" s="13" t="s">
        <v>91</v>
      </c>
      <c r="B18" s="18"/>
      <c r="C18" s="18"/>
    </row>
    <row r="19" spans="1:3">
      <c r="A19" s="19" t="s">
        <v>92</v>
      </c>
      <c r="B19" s="20">
        <v>-18119290.75999999</v>
      </c>
      <c r="C19" s="20">
        <v>19798613.880000021</v>
      </c>
    </row>
    <row r="20" spans="1:3">
      <c r="A20" s="13" t="s">
        <v>93</v>
      </c>
      <c r="B20" s="18"/>
      <c r="C20" s="18"/>
    </row>
    <row r="21" spans="1:3" ht="45">
      <c r="A21" s="16" t="s">
        <v>94</v>
      </c>
      <c r="B21" s="18">
        <v>0</v>
      </c>
      <c r="C21" s="18">
        <v>0</v>
      </c>
    </row>
    <row r="22" spans="1:3" ht="30">
      <c r="A22" s="16" t="s">
        <v>110</v>
      </c>
      <c r="B22" s="17">
        <v>-26926194.059999999</v>
      </c>
      <c r="C22" s="17">
        <v>-23853326.559999999</v>
      </c>
    </row>
    <row r="23" spans="1:3">
      <c r="A23" s="16" t="s">
        <v>95</v>
      </c>
      <c r="B23" s="18">
        <v>0</v>
      </c>
      <c r="C23" s="18">
        <v>0</v>
      </c>
    </row>
    <row r="24" spans="1:3">
      <c r="A24" s="19" t="s">
        <v>96</v>
      </c>
      <c r="B24" s="20">
        <v>-26926194.059999999</v>
      </c>
      <c r="C24" s="20">
        <v>-23853326.559999999</v>
      </c>
    </row>
    <row r="25" spans="1:3">
      <c r="A25" s="13" t="s">
        <v>97</v>
      </c>
      <c r="B25" s="18"/>
      <c r="C25" s="18"/>
    </row>
    <row r="26" spans="1:3">
      <c r="A26" s="13" t="s">
        <v>99</v>
      </c>
      <c r="B26" s="14">
        <v>7182635</v>
      </c>
      <c r="C26" s="14">
        <v>5486027.4999999991</v>
      </c>
    </row>
    <row r="27" spans="1:3">
      <c r="A27" s="11" t="s">
        <v>98</v>
      </c>
      <c r="B27" s="14">
        <v>-9516898.9700000007</v>
      </c>
      <c r="C27" s="14">
        <v>-3610739.79</v>
      </c>
    </row>
    <row r="28" spans="1:3">
      <c r="A28" s="19" t="s">
        <v>100</v>
      </c>
      <c r="B28" s="20">
        <v>-2334263.9700000007</v>
      </c>
      <c r="C28" s="20">
        <v>1875287.709999999</v>
      </c>
    </row>
    <row r="29" spans="1:3">
      <c r="A29" s="16" t="s">
        <v>101</v>
      </c>
      <c r="B29" s="14">
        <v>-310558.65000000002</v>
      </c>
      <c r="C29" s="14">
        <v>-382798.15999999992</v>
      </c>
    </row>
    <row r="30" spans="1:3">
      <c r="A30" s="11" t="s">
        <v>102</v>
      </c>
      <c r="B30" s="21">
        <v>-47690307.43999999</v>
      </c>
      <c r="C30" s="21">
        <v>-2562223.1299999785</v>
      </c>
    </row>
    <row r="31" spans="1:3" ht="16.5" customHeight="1">
      <c r="A31" s="19" t="s">
        <v>103</v>
      </c>
      <c r="B31" s="21">
        <v>-64623567</v>
      </c>
      <c r="C31" s="21">
        <v>-98352547</v>
      </c>
    </row>
    <row r="32" spans="1:3">
      <c r="A32" s="19" t="s">
        <v>104</v>
      </c>
      <c r="B32" s="21">
        <v>-112313874.44</v>
      </c>
      <c r="C32" s="21">
        <v>-100914770.12999998</v>
      </c>
    </row>
    <row r="33" spans="1:3" ht="30">
      <c r="A33" s="22" t="s">
        <v>105</v>
      </c>
      <c r="B33" s="23">
        <v>-112313874.13</v>
      </c>
      <c r="C33" s="23">
        <v>-100914770.09999999</v>
      </c>
    </row>
    <row r="34" spans="1:3">
      <c r="A34" s="11" t="s">
        <v>106</v>
      </c>
      <c r="B34" s="14">
        <v>1767890.87</v>
      </c>
      <c r="C34" s="14">
        <v>3612663.11</v>
      </c>
    </row>
    <row r="35" spans="1:3">
      <c r="A35" s="13" t="s">
        <v>107</v>
      </c>
      <c r="B35" s="14">
        <v>-114081765</v>
      </c>
      <c r="C35" s="14">
        <v>-104527433.20999999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>
  <dimension ref="A1:E15"/>
  <sheetViews>
    <sheetView workbookViewId="0">
      <selection activeCell="C5" sqref="C5"/>
    </sheetView>
  </sheetViews>
  <sheetFormatPr defaultRowHeight="15"/>
  <cols>
    <col min="1" max="1" width="27.42578125" bestFit="1" customWidth="1"/>
    <col min="2" max="2" width="29" customWidth="1"/>
    <col min="3" max="3" width="17.140625" style="1" customWidth="1"/>
    <col min="4" max="5" width="12.28515625" customWidth="1"/>
  </cols>
  <sheetData>
    <row r="1" spans="1:5">
      <c r="A1" t="s">
        <v>54</v>
      </c>
    </row>
    <row r="2" spans="1:5" ht="15.75">
      <c r="A2" s="2" t="s">
        <v>39</v>
      </c>
    </row>
    <row r="3" spans="1:5" ht="15.75">
      <c r="A3" s="2"/>
    </row>
    <row r="4" spans="1:5">
      <c r="A4" s="52" t="s">
        <v>40</v>
      </c>
      <c r="B4" s="52" t="s">
        <v>64</v>
      </c>
      <c r="C4" s="53" t="s">
        <v>79</v>
      </c>
      <c r="D4" s="52" t="s">
        <v>0</v>
      </c>
      <c r="E4" s="52" t="s">
        <v>1</v>
      </c>
    </row>
    <row r="5" spans="1:5" ht="30">
      <c r="A5" s="44" t="s">
        <v>55</v>
      </c>
      <c r="B5" s="45" t="s">
        <v>65</v>
      </c>
      <c r="C5" s="46" t="s">
        <v>77</v>
      </c>
      <c r="D5" s="47">
        <v>2.04</v>
      </c>
      <c r="E5" s="47">
        <v>2.11</v>
      </c>
    </row>
    <row r="6" spans="1:5">
      <c r="A6" s="44" t="s">
        <v>56</v>
      </c>
      <c r="B6" s="45" t="s">
        <v>66</v>
      </c>
      <c r="C6" s="46" t="s">
        <v>2</v>
      </c>
      <c r="D6" s="48">
        <v>28.94</v>
      </c>
      <c r="E6" s="48">
        <v>28.07</v>
      </c>
    </row>
    <row r="7" spans="1:5" ht="30">
      <c r="A7" s="44" t="s">
        <v>57</v>
      </c>
      <c r="B7" s="45" t="s">
        <v>67</v>
      </c>
      <c r="C7" s="46" t="s">
        <v>76</v>
      </c>
      <c r="D7" s="47">
        <v>322</v>
      </c>
      <c r="E7" s="47">
        <v>303</v>
      </c>
    </row>
    <row r="8" spans="1:5" ht="30">
      <c r="A8" s="44" t="s">
        <v>58</v>
      </c>
      <c r="B8" s="45" t="s">
        <v>68</v>
      </c>
      <c r="C8" s="46" t="s">
        <v>78</v>
      </c>
      <c r="D8" s="47">
        <v>0.65</v>
      </c>
      <c r="E8" s="47">
        <v>0.52</v>
      </c>
    </row>
    <row r="9" spans="1:5">
      <c r="A9" s="44" t="s">
        <v>59</v>
      </c>
      <c r="B9" s="45" t="s">
        <v>69</v>
      </c>
      <c r="C9" s="46" t="s">
        <v>2</v>
      </c>
      <c r="D9" s="48">
        <v>4.25</v>
      </c>
      <c r="E9" s="48">
        <v>4.57</v>
      </c>
    </row>
    <row r="10" spans="1:5">
      <c r="A10" s="44" t="s">
        <v>60</v>
      </c>
      <c r="B10" s="45" t="s">
        <v>70</v>
      </c>
      <c r="C10" s="46" t="s">
        <v>2</v>
      </c>
      <c r="D10" s="48">
        <v>2.85</v>
      </c>
      <c r="E10" s="48">
        <v>3.01</v>
      </c>
    </row>
    <row r="11" spans="1:5">
      <c r="A11" s="44" t="s">
        <v>61</v>
      </c>
      <c r="B11" s="45" t="s">
        <v>71</v>
      </c>
      <c r="C11" s="46" t="s">
        <v>75</v>
      </c>
      <c r="D11" s="49">
        <v>0.03</v>
      </c>
      <c r="E11" s="47">
        <v>3.1E-2</v>
      </c>
    </row>
    <row r="12" spans="1:5">
      <c r="A12" s="44" t="s">
        <v>62</v>
      </c>
      <c r="B12" s="45" t="s">
        <v>72</v>
      </c>
      <c r="C12" s="46" t="s">
        <v>2</v>
      </c>
      <c r="D12" s="48">
        <v>12.75</v>
      </c>
      <c r="E12" s="48">
        <v>12.95</v>
      </c>
    </row>
    <row r="13" spans="1:5" ht="30">
      <c r="A13" s="44" t="s">
        <v>63</v>
      </c>
      <c r="B13" s="45" t="s">
        <v>73</v>
      </c>
      <c r="C13" s="50" t="s">
        <v>74</v>
      </c>
      <c r="D13" s="51">
        <v>671338040</v>
      </c>
      <c r="E13" s="51">
        <v>671338040</v>
      </c>
    </row>
    <row r="14" spans="1:5">
      <c r="A14" s="42"/>
      <c r="B14" s="42"/>
      <c r="C14" s="54"/>
      <c r="D14" s="42"/>
      <c r="E14" s="42"/>
    </row>
    <row r="15" spans="1:5">
      <c r="A15" s="42"/>
      <c r="B15" s="42"/>
      <c r="C15" s="54"/>
      <c r="D15" s="42"/>
      <c r="E15" s="42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Index</vt:lpstr>
      <vt:lpstr>Situatia pozitiei financiare</vt:lpstr>
      <vt:lpstr>Situatia rezultatului global</vt:lpstr>
      <vt:lpstr>Fluxuri de trezorerie</vt:lpstr>
      <vt:lpstr>Indicatori operationali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2019-08-08T10:02:39Z</dcterms:modified>
</cp:coreProperties>
</file>